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2312" windowHeight="5916"/>
  </bookViews>
  <sheets>
    <sheet name="Simulateur" sheetId="1" r:id="rId1"/>
    <sheet name="Liste_Agents" sheetId="2" r:id="rId2"/>
  </sheets>
  <definedNames>
    <definedName name="_xlnm.Print_Area" localSheetId="1">Liste_Agents!$B$2:$F$6</definedName>
    <definedName name="_xlnm.Print_Area" localSheetId="0">Simulateur!$B$2:$P$38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/>
  <c r="H8"/>
  <c r="H9"/>
  <c r="H31"/>
  <c r="I23"/>
  <c r="I22" l="1"/>
  <c r="I20"/>
  <c r="I13"/>
  <c r="I11"/>
  <c r="H23"/>
  <c r="H22"/>
  <c r="H20"/>
  <c r="H15"/>
  <c r="H11"/>
  <c r="I9"/>
  <c r="I8"/>
  <c r="H6" i="2"/>
  <c r="G6"/>
  <c r="K31" i="1" l="1"/>
  <c r="N31" l="1"/>
  <c r="P31" s="1"/>
  <c r="M31"/>
  <c r="L31"/>
  <c r="P26" l="1"/>
  <c r="P25"/>
  <c r="P24"/>
  <c r="P21"/>
  <c r="P19"/>
  <c r="P18"/>
  <c r="P16"/>
  <c r="P14"/>
  <c r="P12"/>
  <c r="P10"/>
  <c r="L9" l="1"/>
  <c r="L10"/>
  <c r="L11"/>
  <c r="L12"/>
  <c r="L13"/>
  <c r="L14"/>
  <c r="L15"/>
  <c r="L16"/>
  <c r="L17"/>
  <c r="L18"/>
  <c r="L19"/>
  <c r="L20"/>
  <c r="L21"/>
  <c r="L22"/>
  <c r="L23"/>
  <c r="L24"/>
  <c r="L25"/>
  <c r="L26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N9"/>
  <c r="N10"/>
  <c r="N11"/>
  <c r="P11" s="1"/>
  <c r="N12"/>
  <c r="N13"/>
  <c r="P13" s="1"/>
  <c r="N14"/>
  <c r="N15"/>
  <c r="P15" s="1"/>
  <c r="N16"/>
  <c r="N17"/>
  <c r="P17" s="1"/>
  <c r="N18"/>
  <c r="N19"/>
  <c r="N20"/>
  <c r="P20" s="1"/>
  <c r="N21"/>
  <c r="N22"/>
  <c r="P22" s="1"/>
  <c r="N23"/>
  <c r="P23" s="1"/>
  <c r="N24"/>
  <c r="N25"/>
  <c r="N26"/>
  <c r="N8"/>
  <c r="M8"/>
  <c r="L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8"/>
  <c r="P9" l="1"/>
  <c r="P8"/>
  <c r="L33"/>
  <c r="K33"/>
  <c r="N33" l="1"/>
  <c r="M33"/>
  <c r="P33" l="1"/>
  <c r="H2" i="2" s="1"/>
</calcChain>
</file>

<file path=xl/sharedStrings.xml><?xml version="1.0" encoding="utf-8"?>
<sst xmlns="http://schemas.openxmlformats.org/spreadsheetml/2006/main" count="348" uniqueCount="224">
  <si>
    <t>PR</t>
  </si>
  <si>
    <t>MC</t>
  </si>
  <si>
    <t>ATER</t>
  </si>
  <si>
    <t>Enseignant ANT</t>
  </si>
  <si>
    <t>Associé mi-temps</t>
  </si>
  <si>
    <t>Lecteur / maître langue</t>
  </si>
  <si>
    <t>Doctorant contractuel</t>
  </si>
  <si>
    <t>IGR</t>
  </si>
  <si>
    <t>ATTACHE</t>
  </si>
  <si>
    <t>IGE</t>
  </si>
  <si>
    <t>ASI</t>
  </si>
  <si>
    <t>Catégorie B</t>
  </si>
  <si>
    <t>Catégorie C</t>
  </si>
  <si>
    <t>ANT A</t>
  </si>
  <si>
    <t>ANT B</t>
  </si>
  <si>
    <t>ANT C</t>
  </si>
  <si>
    <t>TOTAL</t>
  </si>
  <si>
    <t>1er degré / CPE</t>
  </si>
  <si>
    <t>Sources :</t>
  </si>
  <si>
    <t>2nd degré PRAG</t>
  </si>
  <si>
    <t>2nd degré PRCE / PLP</t>
  </si>
  <si>
    <t>AIDE AU PILOTAGE</t>
  </si>
  <si>
    <r>
      <rPr>
        <sz val="11"/>
        <color rgb="FF565657"/>
        <rFont val="Arial"/>
        <family val="2"/>
      </rPr>
      <t xml:space="preserve">► </t>
    </r>
    <r>
      <rPr>
        <sz val="11"/>
        <color rgb="FF565657"/>
        <rFont val="Calibri"/>
        <family val="2"/>
        <scheme val="minor"/>
      </rPr>
      <t>Coût moyen hors HC : WINPAIE Année 2017</t>
    </r>
  </si>
  <si>
    <t>Effectif
au 21/03/18</t>
  </si>
  <si>
    <t>Effectif
au 01/09/18</t>
  </si>
  <si>
    <t>Effectif
au 01/09/19</t>
  </si>
  <si>
    <t>Coût moyen
2017</t>
  </si>
  <si>
    <t>Simulateur RH</t>
  </si>
  <si>
    <t>2018</t>
  </si>
  <si>
    <t>2019</t>
  </si>
  <si>
    <t>2020</t>
  </si>
  <si>
    <r>
      <t>2018</t>
    </r>
    <r>
      <rPr>
        <sz val="9"/>
        <color rgb="FFFFFFFF"/>
        <rFont val="Arial"/>
        <family val="2"/>
      </rPr>
      <t xml:space="preserve"> (21/03)</t>
    </r>
  </si>
  <si>
    <t>"Effort 18-20"</t>
  </si>
  <si>
    <t>HC 2017</t>
  </si>
  <si>
    <t>HC 2018</t>
  </si>
  <si>
    <t>HC 2019</t>
  </si>
  <si>
    <t>Coût total</t>
  </si>
  <si>
    <t>2017</t>
  </si>
  <si>
    <r>
      <rPr>
        <sz val="11"/>
        <color rgb="FF565657"/>
        <rFont val="Arial"/>
        <family val="2"/>
      </rPr>
      <t xml:space="preserve">► </t>
    </r>
    <r>
      <rPr>
        <sz val="11"/>
        <color rgb="FF565657"/>
        <rFont val="Calibri"/>
        <family val="2"/>
        <scheme val="minor"/>
      </rPr>
      <t>Effectifs : HARPEGE au 21/03/2018</t>
    </r>
  </si>
  <si>
    <t>► HC : WINPAIE Année 2017 - Heures payées sur l'année civile 2017 (Correspondant à l'année universitaire 2016/2017)</t>
  </si>
  <si>
    <t>Composantes</t>
  </si>
  <si>
    <t>Type de Population</t>
  </si>
  <si>
    <t>Nom de famille</t>
  </si>
  <si>
    <t>Nom d'usage</t>
  </si>
  <si>
    <t>Prénom</t>
  </si>
  <si>
    <t>EUPI</t>
  </si>
  <si>
    <t>AJALTOUNI</t>
  </si>
  <si>
    <t>ZIAD</t>
  </si>
  <si>
    <t>ANDRE</t>
  </si>
  <si>
    <t>PASCAL</t>
  </si>
  <si>
    <t>BASTID</t>
  </si>
  <si>
    <t>NICOLE</t>
  </si>
  <si>
    <t>BERRY</t>
  </si>
  <si>
    <t>FRANCOIS</t>
  </si>
  <si>
    <t>BIDEUX</t>
  </si>
  <si>
    <t>LUC</t>
  </si>
  <si>
    <t>BONNET</t>
  </si>
  <si>
    <t>PIERRE</t>
  </si>
  <si>
    <t>CENTENO</t>
  </si>
  <si>
    <t>EMMANUEL</t>
  </si>
  <si>
    <t>CHATEAU</t>
  </si>
  <si>
    <t>THIERRY</t>
  </si>
  <si>
    <t>DESTREBECQ</t>
  </si>
  <si>
    <t>JEAN FRANCOIS</t>
  </si>
  <si>
    <t>DISSEIX</t>
  </si>
  <si>
    <t>DONINI</t>
  </si>
  <si>
    <t>JULIEN</t>
  </si>
  <si>
    <t>FLOSSMANN</t>
  </si>
  <si>
    <t>FLOSSMANN WOBROCK</t>
  </si>
  <si>
    <t>ANDREA</t>
  </si>
  <si>
    <t>GAY</t>
  </si>
  <si>
    <t>GIL</t>
  </si>
  <si>
    <t>EVELYNE</t>
  </si>
  <si>
    <t>GRANET</t>
  </si>
  <si>
    <t>GERARD</t>
  </si>
  <si>
    <t>GREDIAC</t>
  </si>
  <si>
    <t>MICHEL</t>
  </si>
  <si>
    <t>HENRARD</t>
  </si>
  <si>
    <t>JALLOT</t>
  </si>
  <si>
    <t>EDOUARD</t>
  </si>
  <si>
    <t>KAVOKIN</t>
  </si>
  <si>
    <t>ALEXEY</t>
  </si>
  <si>
    <t>MARTIN</t>
  </si>
  <si>
    <t>FRANCK</t>
  </si>
  <si>
    <t>MONTEIL</t>
  </si>
  <si>
    <t>STEPHANE</t>
  </si>
  <si>
    <t>MORENAS</t>
  </si>
  <si>
    <t>VINCENT</t>
  </si>
  <si>
    <t>ORLOFF</t>
  </si>
  <si>
    <t>JEAN</t>
  </si>
  <si>
    <t>PALADIAN</t>
  </si>
  <si>
    <t>FRANCOISE</t>
  </si>
  <si>
    <t>PAULY</t>
  </si>
  <si>
    <t>ALAIN</t>
  </si>
  <si>
    <t>PIMPINELLI</t>
  </si>
  <si>
    <t>ALBERTO</t>
  </si>
  <si>
    <t>ROGER</t>
  </si>
  <si>
    <t>JEAN CLAUDE</t>
  </si>
  <si>
    <t>ROSNET</t>
  </si>
  <si>
    <t>PHILIPPE</t>
  </si>
  <si>
    <t>SARRY</t>
  </si>
  <si>
    <t>LAURENT</t>
  </si>
  <si>
    <t>SCHWARZENBOCK</t>
  </si>
  <si>
    <t>SCHWARZENBOECK</t>
  </si>
  <si>
    <t>ALFONS</t>
  </si>
  <si>
    <t>TRASSOUDAINE</t>
  </si>
  <si>
    <t>WOBROCK</t>
  </si>
  <si>
    <t>WOLFRAM</t>
  </si>
  <si>
    <t>ADJOURI</t>
  </si>
  <si>
    <t>CAROLINE</t>
  </si>
  <si>
    <t>AIT AIDER</t>
  </si>
  <si>
    <t>OMAR</t>
  </si>
  <si>
    <t>AUSLENDER</t>
  </si>
  <si>
    <t>BADAUD</t>
  </si>
  <si>
    <t>GARDY</t>
  </si>
  <si>
    <t>FREDERIQUE</t>
  </si>
  <si>
    <t>BIGENWALD</t>
  </si>
  <si>
    <t>BLAYSAT</t>
  </si>
  <si>
    <t>BENOIT</t>
  </si>
  <si>
    <t>BONTEMPS</t>
  </si>
  <si>
    <t>FAURE</t>
  </si>
  <si>
    <t>GERALDINE</t>
  </si>
  <si>
    <t>BRUNET</t>
  </si>
  <si>
    <t>JEROME</t>
  </si>
  <si>
    <t>BUSATO</t>
  </si>
  <si>
    <t>CHAMBON</t>
  </si>
  <si>
    <t>LAURE</t>
  </si>
  <si>
    <t>CHANAL</t>
  </si>
  <si>
    <t>HERVE</t>
  </si>
  <si>
    <t>CLAIR</t>
  </si>
  <si>
    <t>DAVID</t>
  </si>
  <si>
    <t>COGNERAS</t>
  </si>
  <si>
    <t>ERIC</t>
  </si>
  <si>
    <t>COLOMB</t>
  </si>
  <si>
    <t>AURELIE</t>
  </si>
  <si>
    <t>DESCHAMPS</t>
  </si>
  <si>
    <t>OLIVIER</t>
  </si>
  <si>
    <t>DUFFOUR</t>
  </si>
  <si>
    <t>EDEE</t>
  </si>
  <si>
    <t>KOFI</t>
  </si>
  <si>
    <t>FERDI</t>
  </si>
  <si>
    <t>CATHERINE</t>
  </si>
  <si>
    <t>GUICHENEY</t>
  </si>
  <si>
    <t>CHRISTOPHE</t>
  </si>
  <si>
    <t>GUILLOT</t>
  </si>
  <si>
    <t>VARENNE</t>
  </si>
  <si>
    <t>CHRISTELLE</t>
  </si>
  <si>
    <t>JOURDAN</t>
  </si>
  <si>
    <t>LABORDE</t>
  </si>
  <si>
    <t>MIHAILOVIC</t>
  </si>
  <si>
    <t>MARTINE</t>
  </si>
  <si>
    <t>LALLECHERE</t>
  </si>
  <si>
    <t>SEBASTIEN</t>
  </si>
  <si>
    <t>LEFEVRE</t>
  </si>
  <si>
    <t>REGIS</t>
  </si>
  <si>
    <t>LOPEZ</t>
  </si>
  <si>
    <t>XAVIER</t>
  </si>
  <si>
    <t>MANSO</t>
  </si>
  <si>
    <t>MEDARD</t>
  </si>
  <si>
    <t>MENECIER</t>
  </si>
  <si>
    <t>MONIER</t>
  </si>
  <si>
    <t>MARIE</t>
  </si>
  <si>
    <t>MONTOUX</t>
  </si>
  <si>
    <t>NADEGE</t>
  </si>
  <si>
    <t>MOREAU</t>
  </si>
  <si>
    <t>ANTOINE</t>
  </si>
  <si>
    <t>PAUNA</t>
  </si>
  <si>
    <t>NICOLETA</t>
  </si>
  <si>
    <t>PERISSE</t>
  </si>
  <si>
    <t>FREDERIC</t>
  </si>
  <si>
    <t>PILLEYRE</t>
  </si>
  <si>
    <t>PLANCHE</t>
  </si>
  <si>
    <t>CELINE</t>
  </si>
  <si>
    <t>PODLYSKI</t>
  </si>
  <si>
    <t>FABRICE</t>
  </si>
  <si>
    <t>PORTEBOEUF</t>
  </si>
  <si>
    <t>HOUSSAIS</t>
  </si>
  <si>
    <t>SARAH</t>
  </si>
  <si>
    <t>RAMILLIEN</t>
  </si>
  <si>
    <t>VALERIE</t>
  </si>
  <si>
    <t>ROBERT</t>
  </si>
  <si>
    <t>ROBERT GOUMET</t>
  </si>
  <si>
    <t>CHRISTINE</t>
  </si>
  <si>
    <t>SAYS</t>
  </si>
  <si>
    <t>LOUIS PIERRE</t>
  </si>
  <si>
    <t>SOLNYSHKOV</t>
  </si>
  <si>
    <t>DMITRY</t>
  </si>
  <si>
    <t>SZCZAP</t>
  </si>
  <si>
    <t>TEULIERE</t>
  </si>
  <si>
    <t>THUILOT</t>
  </si>
  <si>
    <t>GAGNEVIN</t>
  </si>
  <si>
    <t>LACHENAUD</t>
  </si>
  <si>
    <t>SOPHIE</t>
  </si>
  <si>
    <t>TEGUEDY</t>
  </si>
  <si>
    <t>MOHAMED CHEIKH</t>
  </si>
  <si>
    <t>KERROUM</t>
  </si>
  <si>
    <t>KAMAL</t>
  </si>
  <si>
    <t>MARCHADIER</t>
  </si>
  <si>
    <t>JEAN PIERRE</t>
  </si>
  <si>
    <t>ABDELOUAHAB</t>
  </si>
  <si>
    <t>KAMEL EDDINE</t>
  </si>
  <si>
    <t>QUINTANA</t>
  </si>
  <si>
    <t>BORIS</t>
  </si>
  <si>
    <t>WANG</t>
  </si>
  <si>
    <t>MIAO</t>
  </si>
  <si>
    <t>DUMAS</t>
  </si>
  <si>
    <t>BEAUNE</t>
  </si>
  <si>
    <t>LAMPRE</t>
  </si>
  <si>
    <t>RENE</t>
  </si>
  <si>
    <t>SANTOS</t>
  </si>
  <si>
    <t>JOAQUIM</t>
  </si>
  <si>
    <t>AMZAIB</t>
  </si>
  <si>
    <t>KHERAGHEL</t>
  </si>
  <si>
    <t>FATIMA</t>
  </si>
  <si>
    <t>DONATI</t>
  </si>
  <si>
    <t>GREIVELDINGER</t>
  </si>
  <si>
    <t>LONDICHE</t>
  </si>
  <si>
    <t>DENIS</t>
  </si>
  <si>
    <t>PEREIRA</t>
  </si>
  <si>
    <t>CHASTEL</t>
  </si>
  <si>
    <t>TOMMY MARTIN</t>
  </si>
  <si>
    <t>HC (ex-ST)</t>
  </si>
  <si>
    <t>MCF</t>
  </si>
  <si>
    <t>Effort</t>
  </si>
</sst>
</file>

<file path=xl/styles.xml><?xml version="1.0" encoding="utf-8"?>
<styleSheet xmlns="http://schemas.openxmlformats.org/spreadsheetml/2006/main">
  <numFmts count="4">
    <numFmt numFmtId="164" formatCode="#,##0&quot; €&quot;;[Red]#,##0&quot; €&quot;"/>
    <numFmt numFmtId="165" formatCode="#,##0.00;[Red]#,##0.00"/>
    <numFmt numFmtId="166" formatCode="#,##0.00&quot; € / HC&quot;;#,##0.00&quot; € / HC&quot;;#,##0.00&quot; € / HC&quot;"/>
    <numFmt numFmtId="167" formatCode="#,##0&quot; HC&quot;;\-#,##0&quot; HC&quot;;#,##0&quot; HC&quot;"/>
  </numFmts>
  <fonts count="18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sz val="6"/>
      <color indexed="8"/>
      <name val="Arial"/>
      <family val="2"/>
    </font>
    <font>
      <b/>
      <sz val="14"/>
      <color indexed="21"/>
      <name val="Arial"/>
      <family val="2"/>
    </font>
    <font>
      <b/>
      <sz val="18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4"/>
      <color rgb="FFFFFFFF"/>
      <name val="Arial"/>
      <family val="2"/>
    </font>
    <font>
      <sz val="11"/>
      <color rgb="FF565657"/>
      <name val="Calibri"/>
      <family val="2"/>
      <scheme val="minor"/>
    </font>
    <font>
      <b/>
      <sz val="11"/>
      <color rgb="FF565657"/>
      <name val="Calibri"/>
      <family val="2"/>
      <scheme val="minor"/>
    </font>
    <font>
      <sz val="11"/>
      <color rgb="FF565657"/>
      <name val="Arial"/>
      <family val="2"/>
    </font>
    <font>
      <sz val="9"/>
      <color rgb="FF565657"/>
      <name val="Arial"/>
      <family val="2"/>
    </font>
    <font>
      <b/>
      <sz val="11"/>
      <color theme="0"/>
      <name val="Calibri"/>
      <family val="2"/>
      <scheme val="minor"/>
    </font>
    <font>
      <sz val="9"/>
      <color rgb="FFFFFFFF"/>
      <name val="Arial"/>
      <family val="2"/>
    </font>
    <font>
      <sz val="9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7"/>
      <color rgb="FF333333"/>
      <name val="Arial"/>
      <family val="2"/>
    </font>
    <font>
      <b/>
      <sz val="16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53979F"/>
        <bgColor rgb="FFFFFFFF"/>
      </patternFill>
    </fill>
    <fill>
      <patternFill patternType="solid">
        <fgColor rgb="FF006C8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565657"/>
        <bgColor indexed="9"/>
      </patternFill>
    </fill>
    <fill>
      <patternFill patternType="solid">
        <fgColor rgb="FF006C80"/>
        <bgColor indexed="64"/>
      </patternFill>
    </fill>
    <fill>
      <patternFill patternType="lightUp">
        <fgColor theme="0" tint="-0.24994659260841701"/>
        <bgColor rgb="FFFFFFFF"/>
      </patternFill>
    </fill>
    <fill>
      <patternFill patternType="solid">
        <fgColor rgb="FFF8FBFC"/>
        <bgColor rgb="FFFFFFFF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rgb="FFEBEBEB"/>
      </left>
      <right/>
      <top style="thin">
        <color rgb="FFEBEBEB"/>
      </top>
      <bottom style="thin">
        <color rgb="FFEBEBEB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EBEBEB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EBEBEB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6C80"/>
      </left>
      <right/>
      <top style="medium">
        <color rgb="FF006C80"/>
      </top>
      <bottom style="medium">
        <color rgb="FF006C80"/>
      </bottom>
      <diagonal/>
    </border>
    <border>
      <left/>
      <right/>
      <top style="medium">
        <color rgb="FF006C80"/>
      </top>
      <bottom style="medium">
        <color rgb="FF006C80"/>
      </bottom>
      <diagonal/>
    </border>
    <border>
      <left/>
      <right style="medium">
        <color rgb="FF006C80"/>
      </right>
      <top style="medium">
        <color rgb="FF006C80"/>
      </top>
      <bottom style="medium">
        <color rgb="FF006C8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EBEBEB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EBEBEB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rgb="FFEBEBEB"/>
      </bottom>
      <diagonal/>
    </border>
    <border>
      <left style="thin">
        <color theme="0"/>
      </left>
      <right style="thin">
        <color theme="0"/>
      </right>
      <top/>
      <bottom style="thin">
        <color rgb="FFEBEBEB"/>
      </bottom>
      <diagonal/>
    </border>
    <border>
      <left style="thin">
        <color theme="0"/>
      </left>
      <right/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006C80"/>
      </left>
      <right style="thin">
        <color rgb="FF006C80"/>
      </right>
      <top style="thin">
        <color rgb="FF006C80"/>
      </top>
      <bottom style="thin">
        <color rgb="FF006C80"/>
      </bottom>
      <diagonal/>
    </border>
  </borders>
  <cellStyleXfs count="3">
    <xf numFmtId="0" fontId="0" fillId="0" borderId="0"/>
    <xf numFmtId="0" fontId="15" fillId="0" borderId="0"/>
    <xf numFmtId="9" fontId="15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 vertical="center" wrapText="1"/>
    </xf>
    <xf numFmtId="49" fontId="6" fillId="3" borderId="7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164" fontId="11" fillId="5" borderId="4" xfId="0" applyNumberFormat="1" applyFont="1" applyFill="1" applyBorder="1" applyAlignment="1">
      <alignment horizontal="right" vertical="center"/>
    </xf>
    <xf numFmtId="49" fontId="6" fillId="4" borderId="18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66" fontId="14" fillId="5" borderId="23" xfId="0" applyNumberFormat="1" applyFont="1" applyFill="1" applyBorder="1" applyAlignment="1">
      <alignment horizontal="right" vertical="center"/>
    </xf>
    <xf numFmtId="164" fontId="11" fillId="8" borderId="4" xfId="0" applyNumberFormat="1" applyFont="1" applyFill="1" applyBorder="1" applyAlignment="1">
      <alignment horizontal="right" vertical="center"/>
    </xf>
    <xf numFmtId="165" fontId="11" fillId="8" borderId="4" xfId="0" applyNumberFormat="1" applyFont="1" applyFill="1" applyBorder="1" applyAlignment="1">
      <alignment horizontal="right" vertical="center"/>
    </xf>
    <xf numFmtId="0" fontId="15" fillId="0" borderId="0" xfId="1" applyAlignment="1">
      <alignment vertical="center"/>
    </xf>
    <xf numFmtId="0" fontId="15" fillId="0" borderId="0" xfId="1" applyBorder="1" applyAlignment="1">
      <alignment vertical="center"/>
    </xf>
    <xf numFmtId="49" fontId="1" fillId="0" borderId="7" xfId="1" applyNumberFormat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49" fontId="6" fillId="4" borderId="24" xfId="1" applyNumberFormat="1" applyFont="1" applyFill="1" applyBorder="1" applyAlignment="1">
      <alignment horizontal="center" vertical="center" wrapText="1"/>
    </xf>
    <xf numFmtId="49" fontId="14" fillId="5" borderId="23" xfId="0" applyNumberFormat="1" applyFont="1" applyFill="1" applyBorder="1" applyAlignment="1">
      <alignment horizontal="left"/>
    </xf>
    <xf numFmtId="49" fontId="14" fillId="9" borderId="23" xfId="0" applyNumberFormat="1" applyFont="1" applyFill="1" applyBorder="1" applyAlignment="1">
      <alignment horizontal="left"/>
    </xf>
    <xf numFmtId="49" fontId="17" fillId="9" borderId="23" xfId="0" applyNumberFormat="1" applyFont="1" applyFill="1" applyBorder="1" applyAlignment="1">
      <alignment horizontal="center" vertical="center" wrapText="1"/>
    </xf>
    <xf numFmtId="49" fontId="17" fillId="5" borderId="23" xfId="0" applyNumberFormat="1" applyFont="1" applyFill="1" applyBorder="1" applyAlignment="1">
      <alignment horizontal="center" vertical="center" wrapText="1"/>
    </xf>
    <xf numFmtId="165" fontId="11" fillId="5" borderId="4" xfId="0" applyNumberFormat="1" applyFont="1" applyFill="1" applyBorder="1" applyAlignment="1" applyProtection="1">
      <alignment horizontal="right" vertical="center"/>
      <protection locked="0"/>
    </xf>
    <xf numFmtId="167" fontId="14" fillId="5" borderId="2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1" applyFont="1" applyAlignment="1">
      <alignment vertical="center"/>
    </xf>
    <xf numFmtId="0" fontId="0" fillId="0" borderId="0" xfId="1" applyFont="1" applyBorder="1" applyAlignment="1">
      <alignment vertical="center"/>
    </xf>
    <xf numFmtId="10" fontId="15" fillId="0" borderId="0" xfId="2" applyNumberFormat="1" applyBorder="1" applyAlignment="1">
      <alignment vertical="center"/>
    </xf>
    <xf numFmtId="49" fontId="4" fillId="6" borderId="0" xfId="0" applyNumberFormat="1" applyFont="1" applyFill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right" vertical="center" wrapText="1"/>
    </xf>
    <xf numFmtId="49" fontId="6" fillId="4" borderId="14" xfId="0" applyNumberFormat="1" applyFont="1" applyFill="1" applyBorder="1" applyAlignment="1">
      <alignment horizontal="right" vertical="center" wrapText="1"/>
    </xf>
    <xf numFmtId="49" fontId="6" fillId="4" borderId="19" xfId="0" applyNumberFormat="1" applyFont="1" applyFill="1" applyBorder="1" applyAlignment="1">
      <alignment horizontal="right" vertical="center" wrapText="1"/>
    </xf>
    <xf numFmtId="49" fontId="6" fillId="4" borderId="20" xfId="0" applyNumberFormat="1" applyFont="1" applyFill="1" applyBorder="1" applyAlignment="1">
      <alignment horizontal="right" vertical="center" wrapText="1"/>
    </xf>
    <xf numFmtId="49" fontId="6" fillId="4" borderId="9" xfId="0" applyNumberFormat="1" applyFont="1" applyFill="1" applyBorder="1" applyAlignment="1">
      <alignment horizontal="right" vertical="center" wrapText="1"/>
    </xf>
    <xf numFmtId="49" fontId="6" fillId="4" borderId="21" xfId="0" applyNumberFormat="1" applyFont="1" applyFill="1" applyBorder="1" applyAlignment="1">
      <alignment horizontal="right" vertical="center" wrapText="1"/>
    </xf>
    <xf numFmtId="49" fontId="6" fillId="4" borderId="1" xfId="0" applyNumberFormat="1" applyFont="1" applyFill="1" applyBorder="1" applyAlignment="1">
      <alignment horizontal="right" vertical="center" wrapText="1"/>
    </xf>
    <xf numFmtId="49" fontId="6" fillId="4" borderId="22" xfId="0" applyNumberFormat="1" applyFont="1" applyFill="1" applyBorder="1" applyAlignment="1">
      <alignment horizontal="right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left" vertical="center"/>
    </xf>
    <xf numFmtId="49" fontId="6" fillId="4" borderId="0" xfId="0" applyNumberFormat="1" applyFont="1" applyFill="1" applyBorder="1" applyAlignment="1">
      <alignment horizontal="center" vertical="center" wrapText="1"/>
    </xf>
    <xf numFmtId="49" fontId="6" fillId="4" borderId="19" xfId="0" applyNumberFormat="1" applyFont="1" applyFill="1" applyBorder="1" applyAlignment="1" applyProtection="1">
      <alignment horizontal="right" vertical="center" wrapText="1"/>
      <protection locked="0"/>
    </xf>
    <xf numFmtId="49" fontId="7" fillId="4" borderId="0" xfId="1" applyNumberFormat="1" applyFont="1" applyFill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>
      <alignment horizontal="center" vertical="center"/>
    </xf>
    <xf numFmtId="49" fontId="4" fillId="6" borderId="0" xfId="1" applyNumberFormat="1" applyFont="1" applyFill="1" applyAlignment="1">
      <alignment horizontal="center" vertical="center"/>
    </xf>
    <xf numFmtId="49" fontId="16" fillId="5" borderId="23" xfId="0" applyNumberFormat="1" applyFont="1" applyFill="1" applyBorder="1" applyAlignment="1">
      <alignment horizontal="center" vertical="center"/>
    </xf>
    <xf numFmtId="49" fontId="17" fillId="5" borderId="23" xfId="0" applyNumberFormat="1" applyFont="1" applyFill="1" applyBorder="1" applyAlignment="1">
      <alignment horizontal="center" vertical="center" wrapText="1"/>
    </xf>
    <xf numFmtId="49" fontId="17" fillId="9" borderId="2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Pourcentage" xfId="2" builtinId="5"/>
  </cellStyles>
  <dxfs count="0"/>
  <tableStyles count="0" defaultTableStyle="TableStyleMedium2" defaultPivotStyle="PivotStyleLight16"/>
  <colors>
    <mruColors>
      <color rgb="FF006C80"/>
      <color rgb="FF53979F"/>
      <color rgb="FF5656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19050</xdr:rowOff>
    </xdr:from>
    <xdr:to>
      <xdr:col>10</xdr:col>
      <xdr:colOff>304800</xdr:colOff>
      <xdr:row>1</xdr:row>
      <xdr:rowOff>685800</xdr:rowOff>
    </xdr:to>
    <xdr:pic>
      <xdr:nvPicPr>
        <xdr:cNvPr id="2" name="Picture -7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14300"/>
          <a:ext cx="1485900" cy="666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1</xdr:row>
      <xdr:rowOff>19050</xdr:rowOff>
    </xdr:from>
    <xdr:to>
      <xdr:col>3</xdr:col>
      <xdr:colOff>2085975</xdr:colOff>
      <xdr:row>1</xdr:row>
      <xdr:rowOff>685800</xdr:rowOff>
    </xdr:to>
    <xdr:pic>
      <xdr:nvPicPr>
        <xdr:cNvPr id="2" name="Picture -7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114300"/>
          <a:ext cx="1485900" cy="666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P38"/>
  <sheetViews>
    <sheetView showGridLines="0" tabSelected="1" topLeftCell="G1" zoomScaleNormal="100" workbookViewId="0">
      <selection activeCell="J34" sqref="J34"/>
    </sheetView>
  </sheetViews>
  <sheetFormatPr baseColWidth="10" defaultColWidth="11.44140625" defaultRowHeight="14.4"/>
  <cols>
    <col min="1" max="1" width="11.44140625" style="4"/>
    <col min="2" max="2" width="13" style="4" customWidth="1"/>
    <col min="3" max="3" width="12.5546875" style="4" customWidth="1"/>
    <col min="4" max="4" width="0.6640625" style="4" customWidth="1"/>
    <col min="5" max="5" width="13" style="4" customWidth="1"/>
    <col min="6" max="6" width="0.6640625" style="4" customWidth="1"/>
    <col min="7" max="9" width="13" style="4" customWidth="1"/>
    <col min="10" max="10" width="0.6640625" style="4" customWidth="1"/>
    <col min="11" max="14" width="13" style="4" customWidth="1"/>
    <col min="15" max="15" width="0.6640625" style="4" customWidth="1"/>
    <col min="16" max="16" width="13" style="4" customWidth="1"/>
    <col min="17" max="16384" width="11.44140625" style="4"/>
  </cols>
  <sheetData>
    <row r="1" spans="2:16" ht="7.5" customHeight="1" thickBot="1"/>
    <row r="2" spans="2:16" s="10" customFormat="1" ht="54.75" customHeight="1" thickBot="1">
      <c r="B2" s="36" t="s">
        <v>21</v>
      </c>
      <c r="C2" s="36"/>
      <c r="D2" s="36"/>
      <c r="E2" s="36"/>
      <c r="F2" s="36"/>
      <c r="G2" s="36"/>
      <c r="L2" s="52" t="s">
        <v>45</v>
      </c>
      <c r="M2" s="53"/>
      <c r="N2" s="53"/>
      <c r="O2" s="53"/>
      <c r="P2" s="54"/>
    </row>
    <row r="3" spans="2:16" s="10" customFormat="1" ht="15" customHeight="1">
      <c r="B3" s="11"/>
      <c r="C3" s="11"/>
      <c r="E3" s="12"/>
      <c r="G3" s="12"/>
      <c r="H3" s="5"/>
      <c r="I3" s="5"/>
      <c r="K3" s="5"/>
      <c r="L3" s="5"/>
      <c r="M3" s="5"/>
      <c r="N3" s="5"/>
      <c r="P3" s="5"/>
    </row>
    <row r="4" spans="2:16" ht="30" customHeight="1">
      <c r="B4" s="35" t="s">
        <v>27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2:16" ht="15" customHeight="1"/>
    <row r="6" spans="2:16" ht="15" customHeight="1">
      <c r="B6" s="39"/>
      <c r="C6" s="39"/>
      <c r="E6" s="41" t="s">
        <v>26</v>
      </c>
      <c r="F6" s="15"/>
      <c r="G6" s="43" t="s">
        <v>23</v>
      </c>
      <c r="H6" s="45" t="s">
        <v>24</v>
      </c>
      <c r="I6" s="47" t="s">
        <v>25</v>
      </c>
      <c r="K6" s="49" t="s">
        <v>36</v>
      </c>
      <c r="L6" s="49"/>
      <c r="M6" s="50"/>
      <c r="N6" s="51"/>
      <c r="P6" s="41" t="s">
        <v>32</v>
      </c>
    </row>
    <row r="7" spans="2:16" s="1" customFormat="1" ht="15" customHeight="1">
      <c r="B7" s="40"/>
      <c r="C7" s="40"/>
      <c r="E7" s="42"/>
      <c r="G7" s="44"/>
      <c r="H7" s="46"/>
      <c r="I7" s="48"/>
      <c r="K7" s="14" t="s">
        <v>31</v>
      </c>
      <c r="L7" s="14" t="s">
        <v>28</v>
      </c>
      <c r="M7" s="14" t="s">
        <v>29</v>
      </c>
      <c r="N7" s="14" t="s">
        <v>30</v>
      </c>
      <c r="P7" s="42"/>
    </row>
    <row r="8" spans="2:16">
      <c r="B8" s="37" t="s">
        <v>0</v>
      </c>
      <c r="C8" s="38"/>
      <c r="E8" s="13">
        <v>119355.96806532376</v>
      </c>
      <c r="G8" s="29">
        <v>29</v>
      </c>
      <c r="H8" s="29">
        <f>G8</f>
        <v>29</v>
      </c>
      <c r="I8" s="29">
        <f>H8</f>
        <v>29</v>
      </c>
      <c r="K8" s="13">
        <f>$E8*$G8</f>
        <v>3461323.073894389</v>
      </c>
      <c r="L8" s="13">
        <f>IF($H8&lt;&gt;"",($G8*$E8*3/4)+($H8*$E8*1/4),0)</f>
        <v>3461323.073894389</v>
      </c>
      <c r="M8" s="13">
        <f>IF($I8&lt;&gt;"",($H8*$E8*3/4)+($I8*$E8*1/4),0)</f>
        <v>3461323.073894389</v>
      </c>
      <c r="N8" s="13">
        <f>IF($I8&lt;&gt;"",($I8*$E8),0)</f>
        <v>3461323.073894389</v>
      </c>
      <c r="P8" s="13">
        <f>IF(I8&lt;&gt;"",$N8-$K8,0)</f>
        <v>0</v>
      </c>
    </row>
    <row r="9" spans="2:16">
      <c r="B9" s="37" t="s">
        <v>1</v>
      </c>
      <c r="C9" s="38"/>
      <c r="E9" s="13">
        <v>85051.133979313672</v>
      </c>
      <c r="G9" s="29">
        <v>44.6</v>
      </c>
      <c r="H9" s="29">
        <f>G9</f>
        <v>44.6</v>
      </c>
      <c r="I9" s="29">
        <f>H9</f>
        <v>44.6</v>
      </c>
      <c r="K9" s="13">
        <f t="shared" ref="K9:K26" si="0">$E9*$G9</f>
        <v>3793280.5754773901</v>
      </c>
      <c r="L9" s="13">
        <f t="shared" ref="L9:L26" si="1">IF($H9&lt;&gt;"",($G9*$E9*3/4)+($H9*$E9*1/4),0)</f>
        <v>3793280.5754773901</v>
      </c>
      <c r="M9" s="13">
        <f t="shared" ref="M9:M26" si="2">IF($I9&lt;&gt;"",($H9*$E9*3/4)+($I9*$E9*1/4),0)</f>
        <v>3793280.5754773901</v>
      </c>
      <c r="N9" s="13">
        <f t="shared" ref="N9:N26" si="3">IF($I9&lt;&gt;"",($I9*$E9),0)</f>
        <v>3793280.5754773901</v>
      </c>
      <c r="P9" s="13">
        <f t="shared" ref="P9:P26" si="4">IF(I9&lt;&gt;"",$N9-$K9,0)</f>
        <v>0</v>
      </c>
    </row>
    <row r="10" spans="2:16">
      <c r="B10" s="37" t="s">
        <v>19</v>
      </c>
      <c r="C10" s="38"/>
      <c r="E10" s="13">
        <v>88152.84794403892</v>
      </c>
      <c r="G10" s="29"/>
      <c r="H10" s="29"/>
      <c r="I10" s="29"/>
      <c r="K10" s="13">
        <f t="shared" si="0"/>
        <v>0</v>
      </c>
      <c r="L10" s="13">
        <f t="shared" si="1"/>
        <v>0</v>
      </c>
      <c r="M10" s="13">
        <f t="shared" si="2"/>
        <v>0</v>
      </c>
      <c r="N10" s="13">
        <f t="shared" si="3"/>
        <v>0</v>
      </c>
      <c r="P10" s="13">
        <f t="shared" si="4"/>
        <v>0</v>
      </c>
    </row>
    <row r="11" spans="2:16">
      <c r="B11" s="37" t="s">
        <v>20</v>
      </c>
      <c r="C11" s="38"/>
      <c r="E11" s="13">
        <v>73592.203706653818</v>
      </c>
      <c r="G11" s="29">
        <v>1</v>
      </c>
      <c r="H11" s="29">
        <f>G11</f>
        <v>1</v>
      </c>
      <c r="I11" s="29">
        <f>H11</f>
        <v>1</v>
      </c>
      <c r="K11" s="13">
        <f t="shared" si="0"/>
        <v>73592.203706653818</v>
      </c>
      <c r="L11" s="13">
        <f t="shared" si="1"/>
        <v>73592.203706653818</v>
      </c>
      <c r="M11" s="13">
        <f t="shared" si="2"/>
        <v>73592.203706653818</v>
      </c>
      <c r="N11" s="13">
        <f t="shared" si="3"/>
        <v>73592.203706653818</v>
      </c>
      <c r="P11" s="13">
        <f t="shared" si="4"/>
        <v>0</v>
      </c>
    </row>
    <row r="12" spans="2:16">
      <c r="B12" s="37" t="s">
        <v>17</v>
      </c>
      <c r="C12" s="38"/>
      <c r="E12" s="13">
        <v>77438.163711340312</v>
      </c>
      <c r="G12" s="29"/>
      <c r="H12" s="29"/>
      <c r="I12" s="29"/>
      <c r="K12" s="13">
        <f t="shared" si="0"/>
        <v>0</v>
      </c>
      <c r="L12" s="13">
        <f t="shared" si="1"/>
        <v>0</v>
      </c>
      <c r="M12" s="13">
        <f t="shared" si="2"/>
        <v>0</v>
      </c>
      <c r="N12" s="13">
        <f t="shared" si="3"/>
        <v>0</v>
      </c>
      <c r="P12" s="13">
        <f t="shared" si="4"/>
        <v>0</v>
      </c>
    </row>
    <row r="13" spans="2:16">
      <c r="B13" s="37" t="s">
        <v>2</v>
      </c>
      <c r="C13" s="38"/>
      <c r="E13" s="13">
        <v>38546.211404163252</v>
      </c>
      <c r="G13" s="29">
        <v>1</v>
      </c>
      <c r="H13" s="29">
        <v>0</v>
      </c>
      <c r="I13" s="29">
        <f>H13</f>
        <v>0</v>
      </c>
      <c r="K13" s="13">
        <f t="shared" si="0"/>
        <v>38546.211404163252</v>
      </c>
      <c r="L13" s="13">
        <f t="shared" si="1"/>
        <v>28909.658553122441</v>
      </c>
      <c r="M13" s="13">
        <f t="shared" si="2"/>
        <v>0</v>
      </c>
      <c r="N13" s="13">
        <f t="shared" si="3"/>
        <v>0</v>
      </c>
      <c r="P13" s="13">
        <f t="shared" si="4"/>
        <v>-38546.211404163252</v>
      </c>
    </row>
    <row r="14" spans="2:16">
      <c r="B14" s="37" t="s">
        <v>3</v>
      </c>
      <c r="C14" s="38"/>
      <c r="E14" s="13">
        <v>32676.941821251661</v>
      </c>
      <c r="G14" s="29"/>
      <c r="H14" s="29"/>
      <c r="I14" s="29"/>
      <c r="K14" s="13">
        <f t="shared" si="0"/>
        <v>0</v>
      </c>
      <c r="L14" s="13">
        <f t="shared" si="1"/>
        <v>0</v>
      </c>
      <c r="M14" s="13">
        <f t="shared" si="2"/>
        <v>0</v>
      </c>
      <c r="N14" s="13">
        <f t="shared" si="3"/>
        <v>0</v>
      </c>
      <c r="P14" s="13">
        <f t="shared" si="4"/>
        <v>0</v>
      </c>
    </row>
    <row r="15" spans="2:16">
      <c r="B15" s="37" t="s">
        <v>4</v>
      </c>
      <c r="C15" s="38"/>
      <c r="E15" s="13">
        <v>53429.706370370412</v>
      </c>
      <c r="G15" s="29">
        <v>1</v>
      </c>
      <c r="H15" s="29">
        <f>G15</f>
        <v>1</v>
      </c>
      <c r="I15" s="29">
        <v>1</v>
      </c>
      <c r="K15" s="13">
        <f t="shared" si="0"/>
        <v>53429.706370370412</v>
      </c>
      <c r="L15" s="13">
        <f t="shared" si="1"/>
        <v>53429.706370370412</v>
      </c>
      <c r="M15" s="13">
        <f t="shared" si="2"/>
        <v>53429.706370370412</v>
      </c>
      <c r="N15" s="13">
        <f t="shared" si="3"/>
        <v>53429.706370370412</v>
      </c>
      <c r="P15" s="13">
        <f t="shared" si="4"/>
        <v>0</v>
      </c>
    </row>
    <row r="16" spans="2:16">
      <c r="B16" s="37" t="s">
        <v>5</v>
      </c>
      <c r="C16" s="38"/>
      <c r="E16" s="13">
        <v>27667.798454935652</v>
      </c>
      <c r="G16" s="29"/>
      <c r="H16" s="29"/>
      <c r="I16" s="29"/>
      <c r="K16" s="13">
        <f t="shared" si="0"/>
        <v>0</v>
      </c>
      <c r="L16" s="13">
        <f t="shared" si="1"/>
        <v>0</v>
      </c>
      <c r="M16" s="13">
        <f t="shared" si="2"/>
        <v>0</v>
      </c>
      <c r="N16" s="13">
        <f t="shared" si="3"/>
        <v>0</v>
      </c>
      <c r="P16" s="13">
        <f t="shared" si="4"/>
        <v>0</v>
      </c>
    </row>
    <row r="17" spans="2:16">
      <c r="B17" s="37" t="s">
        <v>6</v>
      </c>
      <c r="C17" s="38"/>
      <c r="E17" s="13">
        <v>33753.311851341743</v>
      </c>
      <c r="G17" s="29">
        <v>0</v>
      </c>
      <c r="H17" s="29">
        <v>0</v>
      </c>
      <c r="I17" s="29">
        <v>0</v>
      </c>
      <c r="K17" s="13">
        <f t="shared" si="0"/>
        <v>0</v>
      </c>
      <c r="L17" s="13">
        <f t="shared" si="1"/>
        <v>0</v>
      </c>
      <c r="M17" s="13">
        <f t="shared" si="2"/>
        <v>0</v>
      </c>
      <c r="N17" s="13">
        <f t="shared" si="3"/>
        <v>0</v>
      </c>
      <c r="P17" s="13">
        <f t="shared" si="4"/>
        <v>0</v>
      </c>
    </row>
    <row r="18" spans="2:16">
      <c r="B18" s="37" t="s">
        <v>7</v>
      </c>
      <c r="C18" s="38"/>
      <c r="E18" s="13">
        <v>81888.920235957878</v>
      </c>
      <c r="G18" s="29"/>
      <c r="H18" s="29"/>
      <c r="I18" s="29"/>
      <c r="K18" s="13">
        <f t="shared" si="0"/>
        <v>0</v>
      </c>
      <c r="L18" s="13">
        <f t="shared" si="1"/>
        <v>0</v>
      </c>
      <c r="M18" s="13">
        <f t="shared" si="2"/>
        <v>0</v>
      </c>
      <c r="N18" s="13">
        <f t="shared" si="3"/>
        <v>0</v>
      </c>
      <c r="P18" s="13">
        <f t="shared" si="4"/>
        <v>0</v>
      </c>
    </row>
    <row r="19" spans="2:16">
      <c r="B19" s="37" t="s">
        <v>8</v>
      </c>
      <c r="C19" s="38"/>
      <c r="E19" s="13">
        <v>80484.574789163424</v>
      </c>
      <c r="G19" s="29"/>
      <c r="H19" s="29"/>
      <c r="I19" s="29"/>
      <c r="K19" s="13">
        <f t="shared" si="0"/>
        <v>0</v>
      </c>
      <c r="L19" s="13">
        <f t="shared" si="1"/>
        <v>0</v>
      </c>
      <c r="M19" s="13">
        <f t="shared" si="2"/>
        <v>0</v>
      </c>
      <c r="N19" s="13">
        <f t="shared" si="3"/>
        <v>0</v>
      </c>
      <c r="P19" s="13">
        <f t="shared" si="4"/>
        <v>0</v>
      </c>
    </row>
    <row r="20" spans="2:16">
      <c r="B20" s="37" t="s">
        <v>9</v>
      </c>
      <c r="C20" s="38"/>
      <c r="E20" s="13">
        <v>66075.809600508117</v>
      </c>
      <c r="G20" s="29">
        <v>1</v>
      </c>
      <c r="H20" s="29">
        <f>G20</f>
        <v>1</v>
      </c>
      <c r="I20" s="29">
        <f>H20</f>
        <v>1</v>
      </c>
      <c r="K20" s="13">
        <f t="shared" si="0"/>
        <v>66075.809600508117</v>
      </c>
      <c r="L20" s="13">
        <f t="shared" si="1"/>
        <v>66075.809600508117</v>
      </c>
      <c r="M20" s="13">
        <f t="shared" si="2"/>
        <v>66075.809600508117</v>
      </c>
      <c r="N20" s="13">
        <f t="shared" si="3"/>
        <v>66075.809600508117</v>
      </c>
      <c r="P20" s="13">
        <f t="shared" si="4"/>
        <v>0</v>
      </c>
    </row>
    <row r="21" spans="2:16">
      <c r="B21" s="37" t="s">
        <v>10</v>
      </c>
      <c r="C21" s="38"/>
      <c r="E21" s="13">
        <v>58328.695751770058</v>
      </c>
      <c r="G21" s="29"/>
      <c r="H21" s="29"/>
      <c r="I21" s="29"/>
      <c r="K21" s="13">
        <f t="shared" si="0"/>
        <v>0</v>
      </c>
      <c r="L21" s="13">
        <f t="shared" si="1"/>
        <v>0</v>
      </c>
      <c r="M21" s="13">
        <f t="shared" si="2"/>
        <v>0</v>
      </c>
      <c r="N21" s="13">
        <f t="shared" si="3"/>
        <v>0</v>
      </c>
      <c r="P21" s="13">
        <f t="shared" si="4"/>
        <v>0</v>
      </c>
    </row>
    <row r="22" spans="2:16">
      <c r="B22" s="37" t="s">
        <v>11</v>
      </c>
      <c r="C22" s="38"/>
      <c r="E22" s="13">
        <v>50053.978888442834</v>
      </c>
      <c r="G22" s="29">
        <v>3</v>
      </c>
      <c r="H22" s="29">
        <f>G22</f>
        <v>3</v>
      </c>
      <c r="I22" s="29">
        <f>H22</f>
        <v>3</v>
      </c>
      <c r="K22" s="13">
        <f t="shared" si="0"/>
        <v>150161.93666532851</v>
      </c>
      <c r="L22" s="13">
        <f t="shared" si="1"/>
        <v>150161.93666532851</v>
      </c>
      <c r="M22" s="13">
        <f t="shared" si="2"/>
        <v>150161.93666532851</v>
      </c>
      <c r="N22" s="13">
        <f t="shared" si="3"/>
        <v>150161.93666532851</v>
      </c>
      <c r="P22" s="13">
        <f t="shared" si="4"/>
        <v>0</v>
      </c>
    </row>
    <row r="23" spans="2:16">
      <c r="B23" s="37" t="s">
        <v>12</v>
      </c>
      <c r="C23" s="38"/>
      <c r="E23" s="13">
        <v>42158.779204523853</v>
      </c>
      <c r="G23" s="29">
        <v>4.5999999999999996</v>
      </c>
      <c r="H23" s="29">
        <f>G23</f>
        <v>4.5999999999999996</v>
      </c>
      <c r="I23" s="29">
        <f>H23</f>
        <v>4.5999999999999996</v>
      </c>
      <c r="K23" s="13">
        <f t="shared" si="0"/>
        <v>193930.38434080972</v>
      </c>
      <c r="L23" s="13">
        <f t="shared" si="1"/>
        <v>193930.38434080972</v>
      </c>
      <c r="M23" s="13">
        <f t="shared" si="2"/>
        <v>193930.38434080972</v>
      </c>
      <c r="N23" s="13">
        <f t="shared" si="3"/>
        <v>193930.38434080972</v>
      </c>
      <c r="P23" s="13">
        <f t="shared" si="4"/>
        <v>0</v>
      </c>
    </row>
    <row r="24" spans="2:16">
      <c r="B24" s="37" t="s">
        <v>13</v>
      </c>
      <c r="C24" s="38"/>
      <c r="E24" s="13">
        <v>42529.999221624246</v>
      </c>
      <c r="G24" s="29"/>
      <c r="H24" s="29"/>
      <c r="I24" s="29"/>
      <c r="K24" s="13">
        <f t="shared" si="0"/>
        <v>0</v>
      </c>
      <c r="L24" s="13">
        <f t="shared" si="1"/>
        <v>0</v>
      </c>
      <c r="M24" s="13">
        <f t="shared" si="2"/>
        <v>0</v>
      </c>
      <c r="N24" s="13">
        <f t="shared" si="3"/>
        <v>0</v>
      </c>
      <c r="P24" s="13">
        <f t="shared" si="4"/>
        <v>0</v>
      </c>
    </row>
    <row r="25" spans="2:16">
      <c r="B25" s="37" t="s">
        <v>14</v>
      </c>
      <c r="C25" s="38"/>
      <c r="E25" s="13">
        <v>30023.215235679247</v>
      </c>
      <c r="G25" s="29"/>
      <c r="H25" s="29"/>
      <c r="I25" s="29"/>
      <c r="K25" s="13">
        <f t="shared" si="0"/>
        <v>0</v>
      </c>
      <c r="L25" s="13">
        <f t="shared" si="1"/>
        <v>0</v>
      </c>
      <c r="M25" s="13">
        <f t="shared" si="2"/>
        <v>0</v>
      </c>
      <c r="N25" s="13">
        <f t="shared" si="3"/>
        <v>0</v>
      </c>
      <c r="P25" s="13">
        <f t="shared" si="4"/>
        <v>0</v>
      </c>
    </row>
    <row r="26" spans="2:16">
      <c r="B26" s="37" t="s">
        <v>15</v>
      </c>
      <c r="C26" s="38"/>
      <c r="E26" s="13">
        <v>25849.723547336569</v>
      </c>
      <c r="G26" s="29"/>
      <c r="H26" s="29"/>
      <c r="I26" s="29"/>
      <c r="K26" s="13">
        <f t="shared" si="0"/>
        <v>0</v>
      </c>
      <c r="L26" s="13">
        <f t="shared" si="1"/>
        <v>0</v>
      </c>
      <c r="M26" s="13">
        <f t="shared" si="2"/>
        <v>0</v>
      </c>
      <c r="N26" s="13">
        <f t="shared" si="3"/>
        <v>0</v>
      </c>
      <c r="P26" s="13">
        <f t="shared" si="4"/>
        <v>0</v>
      </c>
    </row>
    <row r="27" spans="2:16" ht="15" customHeight="1">
      <c r="G27" s="31"/>
    </row>
    <row r="28" spans="2:16" s="1" customFormat="1" ht="15" customHeight="1">
      <c r="B28" s="57"/>
      <c r="C28" s="57"/>
      <c r="E28" s="41" t="s">
        <v>26</v>
      </c>
      <c r="G28" s="58" t="s">
        <v>33</v>
      </c>
      <c r="H28" s="45" t="s">
        <v>34</v>
      </c>
      <c r="I28" s="47" t="s">
        <v>35</v>
      </c>
      <c r="K28" s="49" t="s">
        <v>36</v>
      </c>
      <c r="L28" s="49"/>
      <c r="M28" s="50"/>
      <c r="N28" s="51"/>
      <c r="P28" s="41" t="s">
        <v>32</v>
      </c>
    </row>
    <row r="29" spans="2:16" s="1" customFormat="1">
      <c r="B29" s="57"/>
      <c r="C29" s="57"/>
      <c r="E29" s="41"/>
      <c r="G29" s="58"/>
      <c r="H29" s="45"/>
      <c r="I29" s="47"/>
      <c r="K29" s="14" t="s">
        <v>37</v>
      </c>
      <c r="L29" s="14" t="s">
        <v>28</v>
      </c>
      <c r="M29" s="14" t="s">
        <v>29</v>
      </c>
      <c r="N29" s="14" t="s">
        <v>30</v>
      </c>
      <c r="P29" s="42"/>
    </row>
    <row r="30" spans="2:16" ht="5.0999999999999996" customHeight="1">
      <c r="G30" s="31"/>
    </row>
    <row r="31" spans="2:16">
      <c r="B31" s="2" t="s">
        <v>221</v>
      </c>
      <c r="C31" s="3"/>
      <c r="E31" s="16">
        <v>48.21</v>
      </c>
      <c r="G31" s="30">
        <v>5950</v>
      </c>
      <c r="H31" s="30">
        <f>(4354 + 1146)*1.02</f>
        <v>5610</v>
      </c>
      <c r="I31" s="30">
        <f>(3922+1146-143)*1.02</f>
        <v>5023.5</v>
      </c>
      <c r="K31" s="13">
        <f>$E31*$G31</f>
        <v>286849.5</v>
      </c>
      <c r="L31" s="13">
        <f>$E31*$H31</f>
        <v>270458.09999999998</v>
      </c>
      <c r="M31" s="13">
        <f>$E31*$I31</f>
        <v>242182.935</v>
      </c>
      <c r="N31" s="13">
        <f>$E31*$I31</f>
        <v>242182.935</v>
      </c>
      <c r="P31" s="13">
        <f>IF(I31&lt;&gt;"",$N31-$K31,0)</f>
        <v>-44666.565000000002</v>
      </c>
    </row>
    <row r="32" spans="2:16" ht="5.0999999999999996" customHeight="1"/>
    <row r="33" spans="2:16">
      <c r="B33" s="55" t="s">
        <v>16</v>
      </c>
      <c r="C33" s="56"/>
      <c r="E33" s="17"/>
      <c r="G33" s="18"/>
      <c r="H33" s="18"/>
      <c r="I33" s="17"/>
      <c r="K33" s="13">
        <f>SUM(K8:K26,K31)</f>
        <v>8117189.401459612</v>
      </c>
      <c r="L33" s="13">
        <f t="shared" ref="L33:N33" si="5">SUM(L8:L26,L31)</f>
        <v>8091161.4486085707</v>
      </c>
      <c r="M33" s="13">
        <f t="shared" si="5"/>
        <v>8033976.6250554482</v>
      </c>
      <c r="N33" s="13">
        <f t="shared" si="5"/>
        <v>8033976.6250554482</v>
      </c>
      <c r="P33" s="13">
        <f>SUM(P8:P26,P31)</f>
        <v>-83212.776404163247</v>
      </c>
    </row>
    <row r="34" spans="2:16" ht="15" customHeight="1"/>
    <row r="35" spans="2:16" s="6" customFormat="1">
      <c r="B35" s="7" t="s">
        <v>18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2:16">
      <c r="B36" s="8" t="s">
        <v>22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>
      <c r="B37" s="8" t="s">
        <v>38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2:16">
      <c r="B38" s="9" t="s">
        <v>39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sheetProtection algorithmName="SHA-512" hashValue="VumV1NCANsaOL0bcB1RC+hZPHkdFFZicZI9wgVpVVoJ3clDCfCdg4mn8YP/37S37WaoBwEDihQ9W5GUGyjT7gA==" saltValue="uDA2HAUY5cgqbTP5KZHyPQ==" spinCount="100000" sheet="1" objects="1" scenarios="1"/>
  <mergeCells count="37">
    <mergeCell ref="P28:P29"/>
    <mergeCell ref="E28:E29"/>
    <mergeCell ref="G28:G29"/>
    <mergeCell ref="I28:I29"/>
    <mergeCell ref="H28:H29"/>
    <mergeCell ref="K28:N28"/>
    <mergeCell ref="B24:C24"/>
    <mergeCell ref="B25:C25"/>
    <mergeCell ref="B26:C26"/>
    <mergeCell ref="B33:C33"/>
    <mergeCell ref="B19:C19"/>
    <mergeCell ref="B20:C20"/>
    <mergeCell ref="B21:C21"/>
    <mergeCell ref="B22:C22"/>
    <mergeCell ref="B23:C23"/>
    <mergeCell ref="B28:C29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4:P4"/>
    <mergeCell ref="B2:G2"/>
    <mergeCell ref="B8:C8"/>
    <mergeCell ref="B6:C7"/>
    <mergeCell ref="E6:E7"/>
    <mergeCell ref="G6:G7"/>
    <mergeCell ref="H6:H7"/>
    <mergeCell ref="I6:I7"/>
    <mergeCell ref="K6:N6"/>
    <mergeCell ref="P6:P7"/>
    <mergeCell ref="L2:P2"/>
  </mergeCells>
  <pageMargins left="0.70866141732283472" right="0.70866141732283472" top="0.74803149606299213" bottom="0.15748031496062992" header="0.31496062992125984" footer="0.31496062992125984"/>
  <pageSetup paperSize="9" scale="90" orientation="landscape" r:id="rId1"/>
  <headerFooter>
    <oddHeader>&amp;LUniversité Clermont Auvergne&amp;CService d'Appui au Pilotage et Contrôle de Gestion&amp;R&amp;D | 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B1:H99"/>
  <sheetViews>
    <sheetView showGridLines="0" zoomScaleNormal="100" workbookViewId="0">
      <selection activeCell="H2" sqref="H2"/>
    </sheetView>
  </sheetViews>
  <sheetFormatPr baseColWidth="10" defaultColWidth="11.44140625" defaultRowHeight="14.4"/>
  <cols>
    <col min="1" max="1" width="11.44140625" style="19"/>
    <col min="2" max="2" width="25.6640625" style="19" customWidth="1"/>
    <col min="3" max="3" width="26" style="19" customWidth="1"/>
    <col min="4" max="4" width="39" style="19" customWidth="1"/>
    <col min="5" max="6" width="26" style="19" customWidth="1"/>
    <col min="7" max="16384" width="11.44140625" style="19"/>
  </cols>
  <sheetData>
    <row r="1" spans="2:8" ht="7.5" customHeight="1" thickBot="1"/>
    <row r="2" spans="2:8" s="20" customFormat="1" ht="54.75" customHeight="1" thickBot="1">
      <c r="B2" s="59" t="s">
        <v>21</v>
      </c>
      <c r="C2" s="59"/>
      <c r="E2" s="60" t="s">
        <v>45</v>
      </c>
      <c r="F2" s="61"/>
      <c r="G2" s="33" t="s">
        <v>223</v>
      </c>
      <c r="H2" s="34">
        <f>Simulateur!P33/Simulateur!K33</f>
        <v>-1.0251427222974511E-2</v>
      </c>
    </row>
    <row r="3" spans="2:8" s="20" customFormat="1" ht="15" customHeight="1">
      <c r="B3" s="21"/>
      <c r="C3" s="22"/>
      <c r="D3" s="23"/>
      <c r="E3" s="23"/>
      <c r="F3" s="23"/>
    </row>
    <row r="4" spans="2:8" ht="30" customHeight="1">
      <c r="B4" s="62" t="s">
        <v>27</v>
      </c>
      <c r="C4" s="62"/>
      <c r="D4" s="62"/>
      <c r="E4" s="62"/>
      <c r="F4" s="62"/>
    </row>
    <row r="5" spans="2:8" ht="15" customHeight="1">
      <c r="G5" s="32" t="s">
        <v>0</v>
      </c>
      <c r="H5" s="32" t="s">
        <v>222</v>
      </c>
    </row>
    <row r="6" spans="2:8" ht="30" customHeight="1">
      <c r="B6" s="24" t="s">
        <v>40</v>
      </c>
      <c r="C6" s="24" t="s">
        <v>41</v>
      </c>
      <c r="D6" s="24" t="s">
        <v>42</v>
      </c>
      <c r="E6" s="24" t="s">
        <v>43</v>
      </c>
      <c r="F6" s="24" t="s">
        <v>44</v>
      </c>
      <c r="G6" s="19">
        <f>SUM(G7:G103)</f>
        <v>29</v>
      </c>
      <c r="H6" s="19">
        <f>SUM(H7:H103)</f>
        <v>44.6</v>
      </c>
    </row>
    <row r="7" spans="2:8">
      <c r="B7" s="63" t="s">
        <v>45</v>
      </c>
      <c r="C7" s="64" t="s">
        <v>0</v>
      </c>
      <c r="D7" s="25" t="s">
        <v>46</v>
      </c>
      <c r="E7" s="25" t="s">
        <v>46</v>
      </c>
      <c r="F7" s="25" t="s">
        <v>47</v>
      </c>
      <c r="G7" s="19">
        <v>1</v>
      </c>
    </row>
    <row r="8" spans="2:8">
      <c r="B8" s="63"/>
      <c r="C8" s="64"/>
      <c r="D8" s="26" t="s">
        <v>48</v>
      </c>
      <c r="E8" s="26" t="s">
        <v>48</v>
      </c>
      <c r="F8" s="26" t="s">
        <v>49</v>
      </c>
      <c r="G8" s="19">
        <v>1</v>
      </c>
    </row>
    <row r="9" spans="2:8">
      <c r="B9" s="63"/>
      <c r="C9" s="64"/>
      <c r="D9" s="25" t="s">
        <v>50</v>
      </c>
      <c r="E9" s="25" t="s">
        <v>50</v>
      </c>
      <c r="F9" s="25" t="s">
        <v>51</v>
      </c>
      <c r="G9" s="19">
        <v>1</v>
      </c>
    </row>
    <row r="10" spans="2:8">
      <c r="B10" s="63"/>
      <c r="C10" s="64"/>
      <c r="D10" s="26" t="s">
        <v>52</v>
      </c>
      <c r="E10" s="26" t="s">
        <v>52</v>
      </c>
      <c r="F10" s="26" t="s">
        <v>53</v>
      </c>
      <c r="G10" s="19">
        <v>1</v>
      </c>
    </row>
    <row r="11" spans="2:8">
      <c r="B11" s="63"/>
      <c r="C11" s="64"/>
      <c r="D11" s="25" t="s">
        <v>54</v>
      </c>
      <c r="E11" s="25" t="s">
        <v>54</v>
      </c>
      <c r="F11" s="25" t="s">
        <v>55</v>
      </c>
      <c r="G11" s="19">
        <v>1</v>
      </c>
    </row>
    <row r="12" spans="2:8">
      <c r="B12" s="63"/>
      <c r="C12" s="64"/>
      <c r="D12" s="26" t="s">
        <v>56</v>
      </c>
      <c r="E12" s="26" t="s">
        <v>56</v>
      </c>
      <c r="F12" s="26" t="s">
        <v>57</v>
      </c>
      <c r="G12" s="19">
        <v>1</v>
      </c>
    </row>
    <row r="13" spans="2:8">
      <c r="B13" s="63"/>
      <c r="C13" s="64"/>
      <c r="D13" s="25" t="s">
        <v>58</v>
      </c>
      <c r="E13" s="25" t="s">
        <v>58</v>
      </c>
      <c r="F13" s="25" t="s">
        <v>59</v>
      </c>
      <c r="G13" s="19">
        <v>1</v>
      </c>
    </row>
    <row r="14" spans="2:8">
      <c r="B14" s="63"/>
      <c r="C14" s="64"/>
      <c r="D14" s="26" t="s">
        <v>60</v>
      </c>
      <c r="E14" s="26" t="s">
        <v>60</v>
      </c>
      <c r="F14" s="26" t="s">
        <v>61</v>
      </c>
      <c r="G14" s="19">
        <v>1</v>
      </c>
    </row>
    <row r="15" spans="2:8">
      <c r="B15" s="63"/>
      <c r="C15" s="64"/>
      <c r="D15" s="25" t="s">
        <v>62</v>
      </c>
      <c r="E15" s="25" t="s">
        <v>62</v>
      </c>
      <c r="F15" s="25" t="s">
        <v>63</v>
      </c>
      <c r="G15" s="19">
        <v>1</v>
      </c>
    </row>
    <row r="16" spans="2:8">
      <c r="B16" s="63"/>
      <c r="C16" s="64"/>
      <c r="D16" s="26" t="s">
        <v>64</v>
      </c>
      <c r="E16" s="26" t="s">
        <v>64</v>
      </c>
      <c r="F16" s="26" t="s">
        <v>57</v>
      </c>
      <c r="G16" s="19">
        <v>1</v>
      </c>
    </row>
    <row r="17" spans="2:7">
      <c r="B17" s="63"/>
      <c r="C17" s="64"/>
      <c r="D17" s="25" t="s">
        <v>65</v>
      </c>
      <c r="E17" s="25" t="s">
        <v>65</v>
      </c>
      <c r="F17" s="25" t="s">
        <v>66</v>
      </c>
      <c r="G17" s="32">
        <v>1</v>
      </c>
    </row>
    <row r="18" spans="2:7">
      <c r="B18" s="63"/>
      <c r="C18" s="64"/>
      <c r="D18" s="26" t="s">
        <v>67</v>
      </c>
      <c r="E18" s="26" t="s">
        <v>68</v>
      </c>
      <c r="F18" s="26" t="s">
        <v>69</v>
      </c>
      <c r="G18" s="19">
        <v>1</v>
      </c>
    </row>
    <row r="19" spans="2:7">
      <c r="B19" s="63"/>
      <c r="C19" s="64"/>
      <c r="D19" s="25" t="s">
        <v>70</v>
      </c>
      <c r="E19" s="25" t="s">
        <v>70</v>
      </c>
      <c r="F19" s="25" t="s">
        <v>49</v>
      </c>
      <c r="G19" s="19">
        <v>1</v>
      </c>
    </row>
    <row r="20" spans="2:7">
      <c r="B20" s="63"/>
      <c r="C20" s="64"/>
      <c r="D20" s="26" t="s">
        <v>71</v>
      </c>
      <c r="E20" s="26" t="s">
        <v>71</v>
      </c>
      <c r="F20" s="26" t="s">
        <v>72</v>
      </c>
      <c r="G20" s="19">
        <v>1</v>
      </c>
    </row>
    <row r="21" spans="2:7">
      <c r="B21" s="63"/>
      <c r="C21" s="64"/>
      <c r="D21" s="25" t="s">
        <v>73</v>
      </c>
      <c r="E21" s="25" t="s">
        <v>73</v>
      </c>
      <c r="F21" s="25" t="s">
        <v>74</v>
      </c>
      <c r="G21" s="19">
        <v>1</v>
      </c>
    </row>
    <row r="22" spans="2:7">
      <c r="B22" s="63"/>
      <c r="C22" s="64"/>
      <c r="D22" s="26" t="s">
        <v>75</v>
      </c>
      <c r="E22" s="26" t="s">
        <v>75</v>
      </c>
      <c r="F22" s="26" t="s">
        <v>76</v>
      </c>
      <c r="G22" s="19">
        <v>1</v>
      </c>
    </row>
    <row r="23" spans="2:7">
      <c r="B23" s="63"/>
      <c r="C23" s="64"/>
      <c r="D23" s="25" t="s">
        <v>77</v>
      </c>
      <c r="E23" s="25" t="s">
        <v>77</v>
      </c>
      <c r="F23" s="25" t="s">
        <v>57</v>
      </c>
      <c r="G23" s="19">
        <v>1</v>
      </c>
    </row>
    <row r="24" spans="2:7">
      <c r="B24" s="63"/>
      <c r="C24" s="64"/>
      <c r="D24" s="26" t="s">
        <v>78</v>
      </c>
      <c r="E24" s="26" t="s">
        <v>78</v>
      </c>
      <c r="F24" s="26" t="s">
        <v>79</v>
      </c>
      <c r="G24" s="19">
        <v>1</v>
      </c>
    </row>
    <row r="25" spans="2:7">
      <c r="B25" s="63"/>
      <c r="C25" s="64"/>
      <c r="D25" s="25" t="s">
        <v>80</v>
      </c>
      <c r="E25" s="25" t="s">
        <v>80</v>
      </c>
      <c r="F25" s="25" t="s">
        <v>81</v>
      </c>
      <c r="G25" s="19">
        <v>0</v>
      </c>
    </row>
    <row r="26" spans="2:7">
      <c r="B26" s="63"/>
      <c r="C26" s="64"/>
      <c r="D26" s="26" t="s">
        <v>82</v>
      </c>
      <c r="E26" s="26" t="s">
        <v>82</v>
      </c>
      <c r="F26" s="26" t="s">
        <v>83</v>
      </c>
      <c r="G26" s="19">
        <v>1</v>
      </c>
    </row>
    <row r="27" spans="2:7">
      <c r="B27" s="63"/>
      <c r="C27" s="64"/>
      <c r="D27" s="25" t="s">
        <v>84</v>
      </c>
      <c r="E27" s="25" t="s">
        <v>84</v>
      </c>
      <c r="F27" s="25" t="s">
        <v>85</v>
      </c>
      <c r="G27" s="19">
        <v>1</v>
      </c>
    </row>
    <row r="28" spans="2:7">
      <c r="B28" s="63"/>
      <c r="C28" s="64"/>
      <c r="D28" s="26" t="s">
        <v>86</v>
      </c>
      <c r="E28" s="26" t="s">
        <v>86</v>
      </c>
      <c r="F28" s="26" t="s">
        <v>87</v>
      </c>
      <c r="G28" s="19">
        <v>1</v>
      </c>
    </row>
    <row r="29" spans="2:7">
      <c r="B29" s="63"/>
      <c r="C29" s="64"/>
      <c r="D29" s="25" t="s">
        <v>88</v>
      </c>
      <c r="E29" s="25" t="s">
        <v>88</v>
      </c>
      <c r="F29" s="25" t="s">
        <v>89</v>
      </c>
      <c r="G29" s="19">
        <v>1</v>
      </c>
    </row>
    <row r="30" spans="2:7">
      <c r="B30" s="63"/>
      <c r="C30" s="64"/>
      <c r="D30" s="26" t="s">
        <v>90</v>
      </c>
      <c r="E30" s="26" t="s">
        <v>90</v>
      </c>
      <c r="F30" s="26" t="s">
        <v>91</v>
      </c>
      <c r="G30" s="19">
        <v>1</v>
      </c>
    </row>
    <row r="31" spans="2:7">
      <c r="B31" s="63"/>
      <c r="C31" s="64"/>
      <c r="D31" s="25" t="s">
        <v>92</v>
      </c>
      <c r="E31" s="25" t="s">
        <v>92</v>
      </c>
      <c r="F31" s="25" t="s">
        <v>93</v>
      </c>
      <c r="G31" s="19">
        <v>1</v>
      </c>
    </row>
    <row r="32" spans="2:7">
      <c r="B32" s="63"/>
      <c r="C32" s="64"/>
      <c r="D32" s="26" t="s">
        <v>94</v>
      </c>
      <c r="E32" s="26" t="s">
        <v>94</v>
      </c>
      <c r="F32" s="26" t="s">
        <v>95</v>
      </c>
      <c r="G32" s="19">
        <v>0</v>
      </c>
    </row>
    <row r="33" spans="2:8">
      <c r="B33" s="63"/>
      <c r="C33" s="64"/>
      <c r="D33" s="25" t="s">
        <v>96</v>
      </c>
      <c r="E33" s="25" t="s">
        <v>96</v>
      </c>
      <c r="F33" s="25" t="s">
        <v>97</v>
      </c>
      <c r="G33" s="19">
        <v>0</v>
      </c>
    </row>
    <row r="34" spans="2:8">
      <c r="B34" s="63"/>
      <c r="C34" s="64"/>
      <c r="D34" s="26" t="s">
        <v>98</v>
      </c>
      <c r="E34" s="26" t="s">
        <v>98</v>
      </c>
      <c r="F34" s="26" t="s">
        <v>99</v>
      </c>
      <c r="G34" s="19">
        <v>1</v>
      </c>
    </row>
    <row r="35" spans="2:8">
      <c r="B35" s="63"/>
      <c r="C35" s="64"/>
      <c r="D35" s="25" t="s">
        <v>100</v>
      </c>
      <c r="E35" s="25" t="s">
        <v>100</v>
      </c>
      <c r="F35" s="25" t="s">
        <v>101</v>
      </c>
      <c r="G35" s="19">
        <v>1</v>
      </c>
    </row>
    <row r="36" spans="2:8">
      <c r="B36" s="63"/>
      <c r="C36" s="64"/>
      <c r="D36" s="26" t="s">
        <v>102</v>
      </c>
      <c r="E36" s="26" t="s">
        <v>103</v>
      </c>
      <c r="F36" s="26" t="s">
        <v>104</v>
      </c>
      <c r="G36" s="19">
        <v>1</v>
      </c>
    </row>
    <row r="37" spans="2:8">
      <c r="B37" s="63"/>
      <c r="C37" s="64"/>
      <c r="D37" s="25" t="s">
        <v>105</v>
      </c>
      <c r="E37" s="25" t="s">
        <v>105</v>
      </c>
      <c r="F37" s="25" t="s">
        <v>101</v>
      </c>
      <c r="G37" s="19">
        <v>1</v>
      </c>
    </row>
    <row r="38" spans="2:8">
      <c r="B38" s="63"/>
      <c r="C38" s="64"/>
      <c r="D38" s="26" t="s">
        <v>106</v>
      </c>
      <c r="E38" s="26" t="s">
        <v>106</v>
      </c>
      <c r="F38" s="26" t="s">
        <v>107</v>
      </c>
      <c r="G38" s="19">
        <v>1</v>
      </c>
    </row>
    <row r="39" spans="2:8">
      <c r="B39" s="63"/>
      <c r="C39" s="64" t="s">
        <v>1</v>
      </c>
      <c r="D39" s="25" t="s">
        <v>108</v>
      </c>
      <c r="E39" s="25" t="s">
        <v>108</v>
      </c>
      <c r="F39" s="25" t="s">
        <v>109</v>
      </c>
      <c r="H39" s="19">
        <v>1</v>
      </c>
    </row>
    <row r="40" spans="2:8">
      <c r="B40" s="63"/>
      <c r="C40" s="64"/>
      <c r="D40" s="26" t="s">
        <v>110</v>
      </c>
      <c r="E40" s="26" t="s">
        <v>110</v>
      </c>
      <c r="F40" s="26" t="s">
        <v>111</v>
      </c>
      <c r="H40" s="19">
        <v>1</v>
      </c>
    </row>
    <row r="41" spans="2:8">
      <c r="B41" s="63"/>
      <c r="C41" s="64"/>
      <c r="D41" s="25" t="s">
        <v>112</v>
      </c>
      <c r="E41" s="25" t="s">
        <v>112</v>
      </c>
      <c r="F41" s="25" t="s">
        <v>53</v>
      </c>
      <c r="H41" s="19">
        <v>1</v>
      </c>
    </row>
    <row r="42" spans="2:8">
      <c r="B42" s="63"/>
      <c r="C42" s="64"/>
      <c r="D42" s="26" t="s">
        <v>113</v>
      </c>
      <c r="E42" s="26" t="s">
        <v>114</v>
      </c>
      <c r="F42" s="26" t="s">
        <v>115</v>
      </c>
      <c r="H42" s="19">
        <v>1</v>
      </c>
    </row>
    <row r="43" spans="2:8">
      <c r="B43" s="63"/>
      <c r="C43" s="64"/>
      <c r="D43" s="25" t="s">
        <v>116</v>
      </c>
      <c r="E43" s="25" t="s">
        <v>116</v>
      </c>
      <c r="F43" s="25" t="s">
        <v>57</v>
      </c>
      <c r="H43" s="19">
        <v>0.6</v>
      </c>
    </row>
    <row r="44" spans="2:8">
      <c r="B44" s="63"/>
      <c r="C44" s="64"/>
      <c r="D44" s="26" t="s">
        <v>117</v>
      </c>
      <c r="E44" s="26" t="s">
        <v>117</v>
      </c>
      <c r="F44" s="26" t="s">
        <v>118</v>
      </c>
      <c r="H44" s="19">
        <v>1</v>
      </c>
    </row>
    <row r="45" spans="2:8">
      <c r="B45" s="63"/>
      <c r="C45" s="64"/>
      <c r="D45" s="25" t="s">
        <v>119</v>
      </c>
      <c r="E45" s="25" t="s">
        <v>120</v>
      </c>
      <c r="F45" s="25" t="s">
        <v>121</v>
      </c>
      <c r="H45" s="19">
        <v>1</v>
      </c>
    </row>
    <row r="46" spans="2:8">
      <c r="B46" s="63"/>
      <c r="C46" s="64"/>
      <c r="D46" s="26" t="s">
        <v>122</v>
      </c>
      <c r="E46" s="26" t="s">
        <v>122</v>
      </c>
      <c r="F46" s="26" t="s">
        <v>123</v>
      </c>
      <c r="H46" s="19">
        <v>1</v>
      </c>
    </row>
    <row r="47" spans="2:8">
      <c r="B47" s="63"/>
      <c r="C47" s="64"/>
      <c r="D47" s="25" t="s">
        <v>124</v>
      </c>
      <c r="E47" s="25" t="s">
        <v>124</v>
      </c>
      <c r="F47" s="25" t="s">
        <v>59</v>
      </c>
      <c r="H47" s="19">
        <v>1</v>
      </c>
    </row>
    <row r="48" spans="2:8">
      <c r="B48" s="63"/>
      <c r="C48" s="64"/>
      <c r="D48" s="26" t="s">
        <v>125</v>
      </c>
      <c r="E48" s="26" t="s">
        <v>52</v>
      </c>
      <c r="F48" s="26" t="s">
        <v>126</v>
      </c>
      <c r="H48" s="19">
        <v>1</v>
      </c>
    </row>
    <row r="49" spans="2:8">
      <c r="B49" s="63"/>
      <c r="C49" s="64"/>
      <c r="D49" s="25" t="s">
        <v>125</v>
      </c>
      <c r="E49" s="25" t="s">
        <v>125</v>
      </c>
      <c r="F49" s="25" t="s">
        <v>61</v>
      </c>
      <c r="H49" s="19">
        <v>1</v>
      </c>
    </row>
    <row r="50" spans="2:8">
      <c r="B50" s="63"/>
      <c r="C50" s="64"/>
      <c r="D50" s="26" t="s">
        <v>127</v>
      </c>
      <c r="E50" s="26" t="s">
        <v>127</v>
      </c>
      <c r="F50" s="26" t="s">
        <v>128</v>
      </c>
      <c r="H50" s="19">
        <v>1</v>
      </c>
    </row>
    <row r="51" spans="2:8">
      <c r="B51" s="63"/>
      <c r="C51" s="64"/>
      <c r="D51" s="25" t="s">
        <v>129</v>
      </c>
      <c r="E51" s="25" t="s">
        <v>129</v>
      </c>
      <c r="F51" s="25" t="s">
        <v>130</v>
      </c>
      <c r="H51" s="19">
        <v>1</v>
      </c>
    </row>
    <row r="52" spans="2:8">
      <c r="B52" s="63"/>
      <c r="C52" s="64"/>
      <c r="D52" s="26" t="s">
        <v>131</v>
      </c>
      <c r="E52" s="26" t="s">
        <v>131</v>
      </c>
      <c r="F52" s="26" t="s">
        <v>132</v>
      </c>
      <c r="H52" s="19">
        <v>1</v>
      </c>
    </row>
    <row r="53" spans="2:8">
      <c r="B53" s="63"/>
      <c r="C53" s="64"/>
      <c r="D53" s="25" t="s">
        <v>133</v>
      </c>
      <c r="E53" s="25" t="s">
        <v>133</v>
      </c>
      <c r="F53" s="25" t="s">
        <v>134</v>
      </c>
      <c r="H53" s="19">
        <v>1</v>
      </c>
    </row>
    <row r="54" spans="2:8">
      <c r="B54" s="63"/>
      <c r="C54" s="64"/>
      <c r="D54" s="26" t="s">
        <v>135</v>
      </c>
      <c r="E54" s="26" t="s">
        <v>135</v>
      </c>
      <c r="F54" s="26" t="s">
        <v>136</v>
      </c>
      <c r="H54" s="19">
        <v>1</v>
      </c>
    </row>
    <row r="55" spans="2:8">
      <c r="B55" s="63"/>
      <c r="C55" s="64"/>
      <c r="D55" s="25" t="s">
        <v>137</v>
      </c>
      <c r="E55" s="25" t="s">
        <v>137</v>
      </c>
      <c r="F55" s="25" t="s">
        <v>59</v>
      </c>
      <c r="H55" s="19">
        <v>1</v>
      </c>
    </row>
    <row r="56" spans="2:8">
      <c r="B56" s="63"/>
      <c r="C56" s="64"/>
      <c r="D56" s="26" t="s">
        <v>138</v>
      </c>
      <c r="E56" s="26" t="s">
        <v>138</v>
      </c>
      <c r="F56" s="26" t="s">
        <v>139</v>
      </c>
      <c r="H56" s="19">
        <v>1</v>
      </c>
    </row>
    <row r="57" spans="2:8">
      <c r="B57" s="63"/>
      <c r="C57" s="64"/>
      <c r="D57" s="25" t="s">
        <v>140</v>
      </c>
      <c r="E57" s="25" t="s">
        <v>140</v>
      </c>
      <c r="F57" s="25" t="s">
        <v>141</v>
      </c>
      <c r="H57" s="19">
        <v>1</v>
      </c>
    </row>
    <row r="58" spans="2:8">
      <c r="B58" s="63"/>
      <c r="C58" s="64"/>
      <c r="D58" s="26" t="s">
        <v>142</v>
      </c>
      <c r="E58" s="26" t="s">
        <v>142</v>
      </c>
      <c r="F58" s="26" t="s">
        <v>143</v>
      </c>
      <c r="H58" s="19">
        <v>1</v>
      </c>
    </row>
    <row r="59" spans="2:8">
      <c r="B59" s="63"/>
      <c r="C59" s="64"/>
      <c r="D59" s="25" t="s">
        <v>144</v>
      </c>
      <c r="E59" s="25" t="s">
        <v>145</v>
      </c>
      <c r="F59" s="25" t="s">
        <v>146</v>
      </c>
      <c r="H59" s="19">
        <v>1</v>
      </c>
    </row>
    <row r="60" spans="2:8">
      <c r="B60" s="63"/>
      <c r="C60" s="64"/>
      <c r="D60" s="26" t="s">
        <v>147</v>
      </c>
      <c r="E60" s="26" t="s">
        <v>147</v>
      </c>
      <c r="F60" s="26" t="s">
        <v>136</v>
      </c>
      <c r="H60" s="19">
        <v>1</v>
      </c>
    </row>
    <row r="61" spans="2:8">
      <c r="B61" s="63"/>
      <c r="C61" s="64"/>
      <c r="D61" s="25" t="s">
        <v>148</v>
      </c>
      <c r="E61" s="25" t="s">
        <v>149</v>
      </c>
      <c r="F61" s="25" t="s">
        <v>150</v>
      </c>
      <c r="H61" s="19">
        <v>1</v>
      </c>
    </row>
    <row r="62" spans="2:8">
      <c r="B62" s="63"/>
      <c r="C62" s="64"/>
      <c r="D62" s="26" t="s">
        <v>151</v>
      </c>
      <c r="E62" s="26" t="s">
        <v>151</v>
      </c>
      <c r="F62" s="26" t="s">
        <v>152</v>
      </c>
      <c r="H62" s="19">
        <v>1</v>
      </c>
    </row>
    <row r="63" spans="2:8">
      <c r="B63" s="63"/>
      <c r="C63" s="64"/>
      <c r="D63" s="25" t="s">
        <v>153</v>
      </c>
      <c r="E63" s="25" t="s">
        <v>153</v>
      </c>
      <c r="F63" s="25" t="s">
        <v>154</v>
      </c>
      <c r="H63" s="19">
        <v>1</v>
      </c>
    </row>
    <row r="64" spans="2:8">
      <c r="B64" s="63"/>
      <c r="C64" s="64"/>
      <c r="D64" s="26" t="s">
        <v>155</v>
      </c>
      <c r="E64" s="26" t="s">
        <v>155</v>
      </c>
      <c r="F64" s="26" t="s">
        <v>156</v>
      </c>
      <c r="H64" s="19">
        <v>1</v>
      </c>
    </row>
    <row r="65" spans="2:8">
      <c r="B65" s="63"/>
      <c r="C65" s="64"/>
      <c r="D65" s="25" t="s">
        <v>157</v>
      </c>
      <c r="E65" s="25" t="s">
        <v>157</v>
      </c>
      <c r="F65" s="25" t="s">
        <v>83</v>
      </c>
      <c r="H65" s="19">
        <v>1</v>
      </c>
    </row>
    <row r="66" spans="2:8">
      <c r="B66" s="63"/>
      <c r="C66" s="64"/>
      <c r="D66" s="26" t="s">
        <v>158</v>
      </c>
      <c r="E66" s="26" t="s">
        <v>158</v>
      </c>
      <c r="F66" s="26" t="s">
        <v>53</v>
      </c>
      <c r="H66" s="19">
        <v>1</v>
      </c>
    </row>
    <row r="67" spans="2:8">
      <c r="B67" s="63"/>
      <c r="C67" s="64"/>
      <c r="D67" s="25" t="s">
        <v>159</v>
      </c>
      <c r="E67" s="25" t="s">
        <v>159</v>
      </c>
      <c r="F67" s="25" t="s">
        <v>152</v>
      </c>
      <c r="H67" s="19">
        <v>1</v>
      </c>
    </row>
    <row r="68" spans="2:8">
      <c r="B68" s="63"/>
      <c r="C68" s="64"/>
      <c r="D68" s="26" t="s">
        <v>160</v>
      </c>
      <c r="E68" s="26" t="s">
        <v>160</v>
      </c>
      <c r="F68" s="26" t="s">
        <v>161</v>
      </c>
      <c r="H68" s="19">
        <v>1</v>
      </c>
    </row>
    <row r="69" spans="2:8">
      <c r="B69" s="63"/>
      <c r="C69" s="64"/>
      <c r="D69" s="25" t="s">
        <v>162</v>
      </c>
      <c r="E69" s="25" t="s">
        <v>162</v>
      </c>
      <c r="F69" s="25" t="s">
        <v>163</v>
      </c>
      <c r="H69" s="19">
        <v>1</v>
      </c>
    </row>
    <row r="70" spans="2:8">
      <c r="B70" s="63"/>
      <c r="C70" s="64"/>
      <c r="D70" s="26" t="s">
        <v>164</v>
      </c>
      <c r="E70" s="26" t="s">
        <v>164</v>
      </c>
      <c r="F70" s="26" t="s">
        <v>165</v>
      </c>
      <c r="H70" s="19">
        <v>1</v>
      </c>
    </row>
    <row r="71" spans="2:8">
      <c r="B71" s="63"/>
      <c r="C71" s="64"/>
      <c r="D71" s="25" t="s">
        <v>166</v>
      </c>
      <c r="E71" s="25" t="s">
        <v>166</v>
      </c>
      <c r="F71" s="25" t="s">
        <v>167</v>
      </c>
      <c r="H71" s="19">
        <v>1</v>
      </c>
    </row>
    <row r="72" spans="2:8">
      <c r="B72" s="63"/>
      <c r="C72" s="64"/>
      <c r="D72" s="26" t="s">
        <v>168</v>
      </c>
      <c r="E72" s="26" t="s">
        <v>168</v>
      </c>
      <c r="F72" s="26" t="s">
        <v>169</v>
      </c>
      <c r="H72" s="19">
        <v>1</v>
      </c>
    </row>
    <row r="73" spans="2:8">
      <c r="B73" s="63"/>
      <c r="C73" s="64"/>
      <c r="D73" s="25" t="s">
        <v>170</v>
      </c>
      <c r="E73" s="25" t="s">
        <v>170</v>
      </c>
      <c r="F73" s="25" t="s">
        <v>61</v>
      </c>
      <c r="H73" s="19">
        <v>1</v>
      </c>
    </row>
    <row r="74" spans="2:8">
      <c r="B74" s="63"/>
      <c r="C74" s="64"/>
      <c r="D74" s="26" t="s">
        <v>171</v>
      </c>
      <c r="E74" s="26" t="s">
        <v>171</v>
      </c>
      <c r="F74" s="26" t="s">
        <v>172</v>
      </c>
      <c r="H74" s="19">
        <v>1</v>
      </c>
    </row>
    <row r="75" spans="2:8">
      <c r="B75" s="63"/>
      <c r="C75" s="64"/>
      <c r="D75" s="25" t="s">
        <v>173</v>
      </c>
      <c r="E75" s="25" t="s">
        <v>173</v>
      </c>
      <c r="F75" s="25" t="s">
        <v>174</v>
      </c>
      <c r="H75" s="19">
        <v>1</v>
      </c>
    </row>
    <row r="76" spans="2:8">
      <c r="B76" s="63"/>
      <c r="C76" s="64"/>
      <c r="D76" s="26" t="s">
        <v>175</v>
      </c>
      <c r="E76" s="26" t="s">
        <v>176</v>
      </c>
      <c r="F76" s="26" t="s">
        <v>177</v>
      </c>
      <c r="H76" s="19">
        <v>1</v>
      </c>
    </row>
    <row r="77" spans="2:8">
      <c r="B77" s="63"/>
      <c r="C77" s="64"/>
      <c r="D77" s="25" t="s">
        <v>178</v>
      </c>
      <c r="E77" s="25" t="s">
        <v>178</v>
      </c>
      <c r="F77" s="25" t="s">
        <v>179</v>
      </c>
      <c r="H77" s="19">
        <v>1</v>
      </c>
    </row>
    <row r="78" spans="2:8">
      <c r="B78" s="63"/>
      <c r="C78" s="64"/>
      <c r="D78" s="26" t="s">
        <v>180</v>
      </c>
      <c r="E78" s="26" t="s">
        <v>181</v>
      </c>
      <c r="F78" s="26" t="s">
        <v>182</v>
      </c>
      <c r="H78" s="19">
        <v>1</v>
      </c>
    </row>
    <row r="79" spans="2:8">
      <c r="B79" s="63"/>
      <c r="C79" s="64"/>
      <c r="D79" s="25" t="s">
        <v>183</v>
      </c>
      <c r="E79" s="25" t="s">
        <v>183</v>
      </c>
      <c r="F79" s="25" t="s">
        <v>184</v>
      </c>
      <c r="H79" s="19">
        <v>1</v>
      </c>
    </row>
    <row r="80" spans="2:8">
      <c r="B80" s="63"/>
      <c r="C80" s="64"/>
      <c r="D80" s="26" t="s">
        <v>185</v>
      </c>
      <c r="E80" s="26" t="s">
        <v>185</v>
      </c>
      <c r="F80" s="26" t="s">
        <v>186</v>
      </c>
      <c r="H80" s="19">
        <v>1</v>
      </c>
    </row>
    <row r="81" spans="2:8">
      <c r="B81" s="63"/>
      <c r="C81" s="64"/>
      <c r="D81" s="25" t="s">
        <v>187</v>
      </c>
      <c r="E81" s="25" t="s">
        <v>187</v>
      </c>
      <c r="F81" s="25" t="s">
        <v>169</v>
      </c>
      <c r="H81" s="19">
        <v>1</v>
      </c>
    </row>
    <row r="82" spans="2:8">
      <c r="B82" s="63"/>
      <c r="C82" s="64"/>
      <c r="D82" s="26" t="s">
        <v>188</v>
      </c>
      <c r="E82" s="26" t="s">
        <v>188</v>
      </c>
      <c r="F82" s="26" t="s">
        <v>172</v>
      </c>
      <c r="H82" s="19">
        <v>1</v>
      </c>
    </row>
    <row r="83" spans="2:8">
      <c r="B83" s="63"/>
      <c r="C83" s="64"/>
      <c r="D83" s="25" t="s">
        <v>189</v>
      </c>
      <c r="E83" s="25" t="s">
        <v>189</v>
      </c>
      <c r="F83" s="25" t="s">
        <v>118</v>
      </c>
      <c r="H83" s="19">
        <v>1</v>
      </c>
    </row>
    <row r="84" spans="2:8" ht="42">
      <c r="B84" s="63"/>
      <c r="C84" s="27" t="s">
        <v>20</v>
      </c>
      <c r="D84" s="26" t="s">
        <v>190</v>
      </c>
      <c r="E84" s="26" t="s">
        <v>191</v>
      </c>
      <c r="F84" s="26" t="s">
        <v>192</v>
      </c>
    </row>
    <row r="85" spans="2:8" ht="21">
      <c r="B85" s="63"/>
      <c r="C85" s="28" t="s">
        <v>2</v>
      </c>
      <c r="D85" s="25" t="s">
        <v>193</v>
      </c>
      <c r="E85" s="25" t="s">
        <v>193</v>
      </c>
      <c r="F85" s="25" t="s">
        <v>194</v>
      </c>
    </row>
    <row r="86" spans="2:8">
      <c r="B86" s="63"/>
      <c r="C86" s="65" t="s">
        <v>4</v>
      </c>
      <c r="D86" s="26" t="s">
        <v>195</v>
      </c>
      <c r="E86" s="26" t="s">
        <v>195</v>
      </c>
      <c r="F86" s="26" t="s">
        <v>196</v>
      </c>
    </row>
    <row r="87" spans="2:8">
      <c r="B87" s="63"/>
      <c r="C87" s="65"/>
      <c r="D87" s="25" t="s">
        <v>197</v>
      </c>
      <c r="E87" s="25" t="s">
        <v>197</v>
      </c>
      <c r="F87" s="25" t="s">
        <v>198</v>
      </c>
    </row>
    <row r="88" spans="2:8">
      <c r="B88" s="63"/>
      <c r="C88" s="65" t="s">
        <v>6</v>
      </c>
      <c r="D88" s="26" t="s">
        <v>199</v>
      </c>
      <c r="E88" s="26" t="s">
        <v>199</v>
      </c>
      <c r="F88" s="26" t="s">
        <v>200</v>
      </c>
    </row>
    <row r="89" spans="2:8">
      <c r="B89" s="63"/>
      <c r="C89" s="65"/>
      <c r="D89" s="25" t="s">
        <v>201</v>
      </c>
      <c r="E89" s="25" t="s">
        <v>201</v>
      </c>
      <c r="F89" s="25" t="s">
        <v>202</v>
      </c>
    </row>
    <row r="90" spans="2:8">
      <c r="B90" s="63"/>
      <c r="C90" s="65"/>
      <c r="D90" s="26" t="s">
        <v>203</v>
      </c>
      <c r="E90" s="26" t="s">
        <v>203</v>
      </c>
      <c r="F90" s="26" t="s">
        <v>204</v>
      </c>
    </row>
    <row r="91" spans="2:8" ht="21">
      <c r="B91" s="63"/>
      <c r="C91" s="28" t="s">
        <v>9</v>
      </c>
      <c r="D91" s="25" t="s">
        <v>205</v>
      </c>
      <c r="E91" s="25" t="s">
        <v>205</v>
      </c>
      <c r="F91" s="25" t="s">
        <v>174</v>
      </c>
    </row>
    <row r="92" spans="2:8">
      <c r="B92" s="63"/>
      <c r="C92" s="65" t="s">
        <v>11</v>
      </c>
      <c r="D92" s="26" t="s">
        <v>206</v>
      </c>
      <c r="E92" s="26" t="s">
        <v>206</v>
      </c>
      <c r="F92" s="26" t="s">
        <v>99</v>
      </c>
    </row>
    <row r="93" spans="2:8">
      <c r="B93" s="63"/>
      <c r="C93" s="65"/>
      <c r="D93" s="25" t="s">
        <v>207</v>
      </c>
      <c r="E93" s="25" t="s">
        <v>207</v>
      </c>
      <c r="F93" s="25" t="s">
        <v>208</v>
      </c>
    </row>
    <row r="94" spans="2:8">
      <c r="B94" s="63"/>
      <c r="C94" s="65"/>
      <c r="D94" s="26" t="s">
        <v>209</v>
      </c>
      <c r="E94" s="26" t="s">
        <v>209</v>
      </c>
      <c r="F94" s="26" t="s">
        <v>210</v>
      </c>
    </row>
    <row r="95" spans="2:8">
      <c r="B95" s="63"/>
      <c r="C95" s="64" t="s">
        <v>12</v>
      </c>
      <c r="D95" s="25" t="s">
        <v>211</v>
      </c>
      <c r="E95" s="25" t="s">
        <v>212</v>
      </c>
      <c r="F95" s="25" t="s">
        <v>213</v>
      </c>
    </row>
    <row r="96" spans="2:8">
      <c r="B96" s="63"/>
      <c r="C96" s="64"/>
      <c r="D96" s="26" t="s">
        <v>214</v>
      </c>
      <c r="E96" s="26" t="s">
        <v>215</v>
      </c>
      <c r="F96" s="26" t="s">
        <v>146</v>
      </c>
    </row>
    <row r="97" spans="2:6">
      <c r="B97" s="63"/>
      <c r="C97" s="64"/>
      <c r="D97" s="25" t="s">
        <v>216</v>
      </c>
      <c r="E97" s="25" t="s">
        <v>216</v>
      </c>
      <c r="F97" s="25" t="s">
        <v>217</v>
      </c>
    </row>
    <row r="98" spans="2:6">
      <c r="B98" s="63"/>
      <c r="C98" s="64"/>
      <c r="D98" s="26" t="s">
        <v>218</v>
      </c>
      <c r="E98" s="26" t="s">
        <v>219</v>
      </c>
      <c r="F98" s="26" t="s">
        <v>182</v>
      </c>
    </row>
    <row r="99" spans="2:6">
      <c r="B99" s="63"/>
      <c r="C99" s="64"/>
      <c r="D99" s="25" t="s">
        <v>220</v>
      </c>
      <c r="E99" s="25" t="s">
        <v>220</v>
      </c>
      <c r="F99" s="25" t="s">
        <v>51</v>
      </c>
    </row>
  </sheetData>
  <mergeCells count="10">
    <mergeCell ref="B2:C2"/>
    <mergeCell ref="E2:F2"/>
    <mergeCell ref="B4:F4"/>
    <mergeCell ref="B7:B99"/>
    <mergeCell ref="C7:C38"/>
    <mergeCell ref="C39:C83"/>
    <mergeCell ref="C86:C87"/>
    <mergeCell ref="C88:C90"/>
    <mergeCell ref="C92:C94"/>
    <mergeCell ref="C95:C99"/>
  </mergeCells>
  <pageMargins left="0.70866141732283472" right="0.70866141732283472" top="0.74803149606299213" bottom="0.15748031496062992" header="0.31496062992125984" footer="0.31496062992125984"/>
  <pageSetup paperSize="9" scale="90" orientation="landscape" r:id="rId1"/>
  <headerFooter>
    <oddHeader>&amp;LUniversité Clermont Auvergne&amp;CService d'Appui au Pilotage et Contrôle de Gestion&amp;R&amp;D | 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Simulateur</vt:lpstr>
      <vt:lpstr>Liste_Agents</vt:lpstr>
      <vt:lpstr>Liste_Agents!Zone_d_impression</vt:lpstr>
      <vt:lpstr>Simulateur!Zone_d_impression</vt:lpstr>
    </vt:vector>
  </TitlesOfParts>
  <Company>UCA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MARRE</dc:creator>
  <cp:lastModifiedBy>Laurent</cp:lastModifiedBy>
  <cp:lastPrinted>2018-03-22T08:50:03Z</cp:lastPrinted>
  <dcterms:created xsi:type="dcterms:W3CDTF">2018-03-20T07:25:15Z</dcterms:created>
  <dcterms:modified xsi:type="dcterms:W3CDTF">2018-04-24T11:46:34Z</dcterms:modified>
</cp:coreProperties>
</file>